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ZPLAN\ТПлан для Тарифной комиссии\"/>
    </mc:Choice>
  </mc:AlternateContent>
  <bookViews>
    <workbookView xWindow="0" yWindow="0" windowWidth="23040" windowHeight="8655"/>
  </bookViews>
  <sheets>
    <sheet name="1. 2022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8" i="2" l="1"/>
  <c r="K157" i="2"/>
  <c r="L156" i="2"/>
  <c r="L154" i="2"/>
  <c r="K154" i="2"/>
  <c r="L152" i="2"/>
  <c r="L157" i="2" s="1"/>
  <c r="M144" i="2"/>
  <c r="M142" i="2"/>
  <c r="K142" i="2"/>
  <c r="M140" i="2"/>
  <c r="M138" i="2"/>
  <c r="K138" i="2"/>
  <c r="K145" i="2" s="1"/>
  <c r="M134" i="2"/>
  <c r="K134" i="2"/>
  <c r="M132" i="2"/>
  <c r="K132" i="2"/>
  <c r="M129" i="2"/>
  <c r="K129" i="2"/>
  <c r="M127" i="2"/>
  <c r="K127" i="2"/>
  <c r="M124" i="2"/>
  <c r="K124" i="2"/>
  <c r="M120" i="2"/>
  <c r="K120" i="2"/>
  <c r="M109" i="2"/>
  <c r="M107" i="2"/>
  <c r="K107" i="2"/>
  <c r="M104" i="2"/>
  <c r="K104" i="2"/>
  <c r="M102" i="2"/>
  <c r="K102" i="2"/>
  <c r="M98" i="2"/>
  <c r="K98" i="2"/>
  <c r="M95" i="2"/>
  <c r="K95" i="2"/>
  <c r="M89" i="2"/>
  <c r="K89" i="2"/>
  <c r="M86" i="2"/>
  <c r="K86" i="2"/>
  <c r="M83" i="2"/>
  <c r="K83" i="2"/>
  <c r="M80" i="2"/>
  <c r="K80" i="2"/>
  <c r="M78" i="2"/>
  <c r="K78" i="2"/>
  <c r="M76" i="2"/>
  <c r="M73" i="2"/>
  <c r="K73" i="2"/>
  <c r="K69" i="2"/>
  <c r="M68" i="2"/>
  <c r="M69" i="2" s="1"/>
  <c r="L66" i="2"/>
  <c r="E66" i="2"/>
  <c r="L65" i="2"/>
  <c r="L64" i="2"/>
  <c r="L63" i="2"/>
  <c r="M145" i="2" l="1"/>
  <c r="J20" i="2"/>
  <c r="J36" i="2" l="1"/>
  <c r="J56" i="2" l="1"/>
  <c r="J39" i="2"/>
  <c r="J43" i="2" l="1"/>
  <c r="J46" i="2" l="1"/>
  <c r="J34" i="2" l="1"/>
  <c r="J24" i="2"/>
  <c r="J57" i="2" l="1"/>
</calcChain>
</file>

<file path=xl/sharedStrings.xml><?xml version="1.0" encoding="utf-8"?>
<sst xmlns="http://schemas.openxmlformats.org/spreadsheetml/2006/main" count="494" uniqueCount="261">
  <si>
    <t>№</t>
  </si>
  <si>
    <t>Наименование МО</t>
  </si>
  <si>
    <t>Раздел 3</t>
  </si>
  <si>
    <t>Раздел 2</t>
  </si>
  <si>
    <t>Кол-во</t>
  </si>
  <si>
    <t xml:space="preserve">Монитор пациента </t>
  </si>
  <si>
    <t>Центральная станция мониторирования</t>
  </si>
  <si>
    <t>Аппарат для рентгенографии передвижной</t>
  </si>
  <si>
    <t>Х</t>
  </si>
  <si>
    <t>Стерилизатор паровой  с автоматической системой управления</t>
  </si>
  <si>
    <t>Передвижной рентгеновский аппарат с программно-аппаратным комплексом и плоскопанельным цифровым детектором</t>
  </si>
  <si>
    <t>Эндоскопическая стойка с принадлежностями</t>
  </si>
  <si>
    <t>Аппарат для трансфузии крови</t>
  </si>
  <si>
    <t>Аппарат рентгеновский передвижной цифровой с С-образной дугой</t>
  </si>
  <si>
    <t>Паровой стерилизатор (автоклав) 75 л с вертикальной загрузкой (А-75)</t>
  </si>
  <si>
    <t>Термостат для хранения тромбоцитов с тромбомиксером</t>
  </si>
  <si>
    <t>Ультразвуковая диагностическая система с принадлежностями</t>
  </si>
  <si>
    <t>Электрокардиостимулятор эндокардиальной стимуляции наружный</t>
  </si>
  <si>
    <t>Кислородный концентратор</t>
  </si>
  <si>
    <t>Стерилизатор паровой</t>
  </si>
  <si>
    <t>Паровой автоклав</t>
  </si>
  <si>
    <t>Фетальный монитор</t>
  </si>
  <si>
    <t>Анализатор биохимический</t>
  </si>
  <si>
    <t>Монитор прикроватный</t>
  </si>
  <si>
    <t>Раздел 1</t>
  </si>
  <si>
    <t>ЕРМО</t>
  </si>
  <si>
    <t>Специальность</t>
  </si>
  <si>
    <t>Наименование программы повышения квалификации</t>
  </si>
  <si>
    <t>Сестринское дело в педиатрии</t>
  </si>
  <si>
    <t xml:space="preserve">Сестринское дело </t>
  </si>
  <si>
    <t>Сестринское дело</t>
  </si>
  <si>
    <t>Врач-анестезиолог-реаниматолог</t>
  </si>
  <si>
    <t>"Анестезиология-реаниматология. Периоперационная кровопотеря и принципы инфузионно-трансфузионной терапии"</t>
  </si>
  <si>
    <t>"Кардиология. Трудности и ошибки в тактике врача ведения больных хронической сердечной недостаточностью"</t>
  </si>
  <si>
    <t>"Терапия. Заболевания органов дыхания в практике врача-терапевта"</t>
  </si>
  <si>
    <t>"Охрана здоровья детей и подростков"</t>
  </si>
  <si>
    <t>"Нейросонография"</t>
  </si>
  <si>
    <t>"Детская хирургия"</t>
  </si>
  <si>
    <t>Ультразвуковая диагностика</t>
  </si>
  <si>
    <t>Комплекс аппаратно-программного анализа электрокардиограмм</t>
  </si>
  <si>
    <t>Установка ангиографическая Innova IGS с принадлежностями</t>
  </si>
  <si>
    <t>Аппарат рентгенографический цифровой универсальный</t>
  </si>
  <si>
    <t>Монитор прикроватный реаниматолога и анастезиолога переносный</t>
  </si>
  <si>
    <t>Лабораторная диагностика</t>
  </si>
  <si>
    <t>Анестезиология и реаниматология</t>
  </si>
  <si>
    <t>"Медицинская реабилитация в терапии"</t>
  </si>
  <si>
    <t>"Современные аспекты общеклиничнских лабораторных исследований"</t>
  </si>
  <si>
    <t>"Актуальное в работе медицинской сестры в условиях ЧС"</t>
  </si>
  <si>
    <t>"Актуальные аспекты профилактики, диагностики и лечения новой коронавирусной инфекции (covid-19): для медицинских сестер медицинских организаций и их структурных подразделений, оказывающих медицинскую помощь в стационарных условиях"</t>
  </si>
  <si>
    <t>"Вирусные и бактериальные инфекции дыхательных путей (3 модуль)"</t>
  </si>
  <si>
    <t>"Актуальное в лабораторной диагностике анемий"</t>
  </si>
  <si>
    <t>"Актуальное в работе медицинской сестры. Сестринское дело в терапии"</t>
  </si>
  <si>
    <t>Стол операционный универсальный</t>
  </si>
  <si>
    <t>Автоматический биохимический анализатор</t>
  </si>
  <si>
    <t xml:space="preserve">Анализатор газов крови и электролитов </t>
  </si>
  <si>
    <t>Биохимический анализатор</t>
  </si>
  <si>
    <t>Озоновый стерилизатор</t>
  </si>
  <si>
    <t>Дата предварительной заявки</t>
  </si>
  <si>
    <t>Дата включения в план мероприятий</t>
  </si>
  <si>
    <t>Код нарушения/ дефекта, выявленного при ЭКМП</t>
  </si>
  <si>
    <t>Номер предварительной заявки</t>
  </si>
  <si>
    <t>NMOV-0635077-2021</t>
  </si>
  <si>
    <t>NMOV-0639407-2021</t>
  </si>
  <si>
    <t>NMOV-0648793-2021</t>
  </si>
  <si>
    <t>NMOV-0647647-2021</t>
  </si>
  <si>
    <t>NMOV-0647649-2021</t>
  </si>
  <si>
    <t>NMOV-0647648-2021</t>
  </si>
  <si>
    <t>NMOV-0647669-2021</t>
  </si>
  <si>
    <t>NMOV-0647693-2021</t>
  </si>
  <si>
    <t>NMOV-0647695-2021</t>
  </si>
  <si>
    <t>NMOV-0647692-2021</t>
  </si>
  <si>
    <t>NMOV-0647694-2021</t>
  </si>
  <si>
    <t>NMOV-0647691-2021</t>
  </si>
  <si>
    <t>NMOV-0732204-2021</t>
  </si>
  <si>
    <t>NMOV-0718356-2021</t>
  </si>
  <si>
    <t>NMOV-0723827-2021</t>
  </si>
  <si>
    <t>NMOV-0651112-2021</t>
  </si>
  <si>
    <t>NMOV-0660267-2021</t>
  </si>
  <si>
    <t>NMOV-0662843-2021</t>
  </si>
  <si>
    <t>NMOS-0739657-2021</t>
  </si>
  <si>
    <t>NMOS-0745294-2021</t>
  </si>
  <si>
    <t>NMOS-0741843-2021</t>
  </si>
  <si>
    <t>NMOV-0652413-2021</t>
  </si>
  <si>
    <t>NMOV-0659143-2021</t>
  </si>
  <si>
    <t>NMOS-0742648-2021</t>
  </si>
  <si>
    <t>NMOS-0744316-2021</t>
  </si>
  <si>
    <t>NMOS-0763151-2021</t>
  </si>
  <si>
    <t>NMOS-0744245-2021</t>
  </si>
  <si>
    <t>NMOS-0744394-2021</t>
  </si>
  <si>
    <t>Код вида медицинского изделия в соответствии с номенклатурой</t>
  </si>
  <si>
    <t>Наименование структурного подразделения</t>
  </si>
  <si>
    <t>НПА определяющий потребность</t>
  </si>
  <si>
    <t>необходимость замены (истечение срока службы)</t>
  </si>
  <si>
    <t>отсутствие</t>
  </si>
  <si>
    <t>18 (планиреутся расшинение 
до 24)</t>
  </si>
  <si>
    <t>Приказ МЗ РФ от 15.11.2021 № 928н</t>
  </si>
  <si>
    <t>Приказ МЗ РФ от 12.11.2021 № 901н</t>
  </si>
  <si>
    <t>12.8</t>
  </si>
  <si>
    <t>необходимость замены (неисправность)</t>
  </si>
  <si>
    <t>Приказ МЗ РФ от 31.01.2012 № 69н</t>
  </si>
  <si>
    <t>Приказ МЗ РФ от 28.10.2020 №1170н</t>
  </si>
  <si>
    <t>Приказ МЗ РФ от 15.11.2012 № 919н</t>
  </si>
  <si>
    <t>9.06; 247110</t>
  </si>
  <si>
    <t>Общебольничный персонал</t>
  </si>
  <si>
    <t>Приказ МЗ РФ от 15.05.2012 № 543н</t>
  </si>
  <si>
    <t>Поликлиника</t>
  </si>
  <si>
    <t>Приказ МЗ РФ от 15.11.2012 № 922н</t>
  </si>
  <si>
    <t>Поликлиника, стационар, дневной стационар</t>
  </si>
  <si>
    <t xml:space="preserve">Хирургическое отделение </t>
  </si>
  <si>
    <t>Приказ МЗ РФ 1130н от 20.10.2020</t>
  </si>
  <si>
    <t>Приказ МЗ РФ 1130н от 20.10.2021</t>
  </si>
  <si>
    <t>Отделение анестезиологии и реаниматологии</t>
  </si>
  <si>
    <t>Хирургическое отделение</t>
  </si>
  <si>
    <t>Акушерское отделение</t>
  </si>
  <si>
    <t>необходимость замены (истечение срока службы, неисправность)</t>
  </si>
  <si>
    <t>Приказ МЗ РФ от 01.11.2012 № 572н</t>
  </si>
  <si>
    <t>Клинико-диагностическая лаборатория</t>
  </si>
  <si>
    <t xml:space="preserve">Отделение анестезиологии и реанимации </t>
  </si>
  <si>
    <t>26.60.11.119</t>
  </si>
  <si>
    <t xml:space="preserve">26.60.11.119 </t>
  </si>
  <si>
    <t>Стационар</t>
  </si>
  <si>
    <t>Отделение анестезиологии и реанимации для лечения пациентов с  признаками новой короновирусной инфекции COVID-19</t>
  </si>
  <si>
    <t>100548-1</t>
  </si>
  <si>
    <t>"ДжиИ Медикал Системз Эс.Си.Эс."</t>
  </si>
  <si>
    <t>"AIRSEP CORPORATION", США</t>
  </si>
  <si>
    <t>RU8002VA01</t>
  </si>
  <si>
    <t>РЗН 2013/458 04.04.2013</t>
  </si>
  <si>
    <t xml:space="preserve"> №2002/523 12.07.2012</t>
  </si>
  <si>
    <t>"Электа Лимитед" (Соединенное Королевство)</t>
  </si>
  <si>
    <t>ФСЗ 2012/12745 23.08.2012г</t>
  </si>
  <si>
    <t xml:space="preserve">Приложение 1 </t>
  </si>
  <si>
    <t>Сведения о мероприятиях по организации дополнительного профессионального образования медицинских работников по программам повышения квалификации</t>
  </si>
  <si>
    <t xml:space="preserve">Государственное автономное учреждение здравоохранения "Городская больница № 2" города Орска </t>
  </si>
  <si>
    <t xml:space="preserve">Государственное автономное учреждение здравоохранения "Городская больница № 4" города Орска </t>
  </si>
  <si>
    <t>Итого по медицинской организации</t>
  </si>
  <si>
    <t>Государственное бюджетнок учреждение здравоохранени "Городская больница" города Гая</t>
  </si>
  <si>
    <t>Государственное бюджетное учреждение здравоохранения "Курманаевская районная больница"</t>
  </si>
  <si>
    <t>Государственное бюджетное учреждение здравоохранения "Новосергиевская районная больница"</t>
  </si>
  <si>
    <t>Государственное бюджетное учреждение здравоохранения "Первомайская районная больница"</t>
  </si>
  <si>
    <t>Государственное бюджетное учреждение здравоохранения "Переволоцкая районная больница"</t>
  </si>
  <si>
    <t>Cтуденческая поликлиника Федерального государственного бюджетного образовательного учреждения высшего образования «Оренбургский государственный университет»</t>
  </si>
  <si>
    <t>к распоряжению министерства здравоохранения Оренбургской области</t>
  </si>
  <si>
    <t xml:space="preserve">     «Утверждаю»</t>
  </si>
  <si>
    <t>____________________</t>
  </si>
  <si>
    <t>(дата утверждения)</t>
  </si>
  <si>
    <t xml:space="preserve">                                                                                                                                                                   (должность)                   (подпись)      (расшифровка подписи)</t>
  </si>
  <si>
    <t xml:space="preserve">    Первый заместитель министра       ___________________      С.А. Кустовский</t>
  </si>
  <si>
    <t>Количество</t>
  </si>
  <si>
    <t>Наименование оборудования</t>
  </si>
  <si>
    <t>Сведения о мероприятиях по приобретению медицинского оборудования</t>
  </si>
  <si>
    <t>Государственное автономное учреждение здравоохранения 
"Оренбургская областная клиническая больница"</t>
  </si>
  <si>
    <t>Государственное автономное учреждение здравоохранения "Городская клиническая больница № 4" города Оренбурга</t>
  </si>
  <si>
    <t xml:space="preserve">Государственное автономное учреждение здравоохранения «Оренбургская областная клиническая инфекционная больница» </t>
  </si>
  <si>
    <t>Государственное бюджетное учреждение здравоохранения «Городская больница» города Кувандыка</t>
  </si>
  <si>
    <t xml:space="preserve">Государственное автономное учреждение здравоохранения «Новоорская районная больница» </t>
  </si>
  <si>
    <t>Сведения о мероприятиях по проведению ремонта медицинского оборудования</t>
  </si>
  <si>
    <t>Система радиотерапевтическая Elekta</t>
  </si>
  <si>
    <t xml:space="preserve">Государственное бюджетное учреждение здравоохранения «Ташлинская районная больница» </t>
  </si>
  <si>
    <t xml:space="preserve">Государственное бюджетное учреждение здравоохранения «Шарлыкская районная больница» </t>
  </si>
  <si>
    <t>Государственное бюджетное учреждение здравоохранения «Орский онкологический диспансер»</t>
  </si>
  <si>
    <t>Государственное бюджетное учреждение здравоохранения «Городская клиническая больница № 1» города Оренбурга</t>
  </si>
  <si>
    <t>Государственное автономное учреждение здравоохранения «Городская клиническая больница им. Н.И. Пирогова» города Оренбурга</t>
  </si>
  <si>
    <t>1.1.4; 2.12; 2.13;  2.14; 2.16.1; 2.16.2; 3.1.3; 3.10; 3.11; 3.12; 3.13; 3.2.1; 3.2.2; 3.2.3; 3.7; 4.2; 4.3; 4.6.1; 4.6.2; 5.3.3</t>
  </si>
  <si>
    <t>1.1.4; 2.12; 2.13; 2.16.1; 2.16.2; 3.1.1; 3.10; 3.11; 3.12; 3.13; 3.2.1; 3.2.2; 3.2.3; 4.2; 4.3; 4.4; 4.6.1</t>
  </si>
  <si>
    <t>1.1.3; 2.12; 2.13; 2.14; 2.16.1; 2.6.2; 2.4; 3.1.3; 3.1.2; 3.1.3; 3.10; 3.11; 3.12; 3.13; 3.2.1; 3.2.2; 3.2.3; 3.4; 3.5; 3.6; 3.7; 3.8; 4.1; 4.2; 4.3; 4.6.1</t>
  </si>
  <si>
    <t xml:space="preserve">1.1.3; 2.12; 2.13; 2.14; 2.16.1; 2.16.2; 3.1.3; 3.10; 3.11; 3.12; 3.13; 3.2.1; 3.2.2; 3.2.3; 3.8; 4.1; 4.2; 4.3; 4.6.1; 4.6.2 </t>
  </si>
  <si>
    <t xml:space="preserve">2.12; 2.13; 2.14; 2.16.1; 3.10; 3.11; 3.2.1; 3.2.2; 3.2.3; 3.7; 4.1; 4.2; 4.3; 4.4; 4.6.1; 4.6.2 </t>
  </si>
  <si>
    <t>3.2.1.</t>
  </si>
  <si>
    <t>Кислородный концентратор MZ-30</t>
  </si>
  <si>
    <t>Стоимость в рублях</t>
  </si>
  <si>
    <t>Цена за ед. в рублях</t>
  </si>
  <si>
    <t>Коечная мощность (если кол-во установлено  из расчета на кол-во коек)</t>
  </si>
  <si>
    <t>Основание приобретения</t>
  </si>
  <si>
    <t>Производитель (изготовитель)</t>
  </si>
  <si>
    <t>Дата выпуска</t>
  </si>
  <si>
    <t>Серийный №</t>
  </si>
  <si>
    <t>Сведения о регистрационном удостоверении</t>
  </si>
  <si>
    <t>Планируемая стоимость в рублях</t>
  </si>
  <si>
    <t>"Процедурное и прививочное дело"</t>
  </si>
  <si>
    <t>"Актуальные аспекты реабилитации травматологических больных"</t>
  </si>
  <si>
    <t>"Актуальные вопросы анестезиологии"</t>
  </si>
  <si>
    <t>"Актуальные вопросы нейрореаниматологии"</t>
  </si>
  <si>
    <t>Травматология и ортопедия</t>
  </si>
  <si>
    <t>Анестезиология-реаниматология</t>
  </si>
  <si>
    <t>Врач-кардиолог</t>
  </si>
  <si>
    <t>Врач-терапевт</t>
  </si>
  <si>
    <t xml:space="preserve">Врач-терапевт </t>
  </si>
  <si>
    <t>"Сестринское дело в хирургии"</t>
  </si>
  <si>
    <t>"Сестринский уход за новорожденными"</t>
  </si>
  <si>
    <t>Детская хирургия</t>
  </si>
  <si>
    <t>Терапия</t>
  </si>
  <si>
    <t>Система центролизованного мониторинга (центральный пульт мониторов)</t>
  </si>
  <si>
    <t>Государственное автономное учреждение здравоохранения "Городская больница № 2" города Орска</t>
  </si>
  <si>
    <t>Монитор прикроватный реаниматолога и анестезиолога, переносной</t>
  </si>
  <si>
    <t xml:space="preserve">Аппарат наркозный </t>
  </si>
  <si>
    <t>Стол операционный</t>
  </si>
  <si>
    <t>2.23</t>
  </si>
  <si>
    <t>Комплекс суточного мониторирования ЭКГ и АД (по Холтеру)</t>
  </si>
  <si>
    <t>14.13</t>
  </si>
  <si>
    <t>Кабинет функциональной диагностики</t>
  </si>
  <si>
    <t>997н; 1379н</t>
  </si>
  <si>
    <t xml:space="preserve">Комплекс компьютерный многофункциональный для исследования ЭЭГ, ВП, ЭМГ </t>
  </si>
  <si>
    <t>Гистерорезектоскоп</t>
  </si>
  <si>
    <t>Урологическое отделение</t>
  </si>
  <si>
    <t>Приказ МЗ РФ от 12.11.2012 № 907н</t>
  </si>
  <si>
    <t>Аппарат рентгеновский передвижной цифровой</t>
  </si>
  <si>
    <t>Стационар, рентген кабинет</t>
  </si>
  <si>
    <t>Анализатор иммуноферментных реакций</t>
  </si>
  <si>
    <t>Государственное бюджетное учреждение здравоохранения "Александровская районная больница"</t>
  </si>
  <si>
    <t>Монитор пациента прикроватный</t>
  </si>
  <si>
    <t>Отделение анестезиологии и реанимации</t>
  </si>
  <si>
    <t>Государственное бюджетное учреждение здравоохранения "Илекская районная больница"</t>
  </si>
  <si>
    <t>Концентратор кислорода медицинский адсорбционный со встроенным ресивером</t>
  </si>
  <si>
    <t>Реанимационное отделение, операционные блоки №2.</t>
  </si>
  <si>
    <t>Реанимационное отделение</t>
  </si>
  <si>
    <t>Регистраторы  для суточного мониторировавния ЭКГ и АД 9 (система с ПО и двумя регистраторами)</t>
  </si>
  <si>
    <t>Государственное бюджетное учреждение здравоохранения "Городская больница" города Кувандыка</t>
  </si>
  <si>
    <t>Приказ МЗ РФ от 15.11.2012 № 918н</t>
  </si>
  <si>
    <t>Государственное бюджетное учреждение здравоохранения "Сакмарская районная больница"</t>
  </si>
  <si>
    <t xml:space="preserve">Аппарат для рентгенографии передвижной палатный цифровой </t>
  </si>
  <si>
    <t>Анализатор КОР и электролитов крови</t>
  </si>
  <si>
    <t>Флюорограф малодозовый цифровой сканирующий с рентгенозащитной кабиной</t>
  </si>
  <si>
    <t>Рентгенологическое отделение</t>
  </si>
  <si>
    <t>Государственное бюджетное учреждение здравоохранения "Октябрьская районная больница"</t>
  </si>
  <si>
    <t>Флюрограф цифровой</t>
  </si>
  <si>
    <t>Государственное автономное учреждение здравоохранения "Оренбургская районная больница"</t>
  </si>
  <si>
    <t>Система ультразвуковая диагностическая медицинская с принадлежностями</t>
  </si>
  <si>
    <t>Отделение функциональной диагностики</t>
  </si>
  <si>
    <t>Приказ МЗ РФ  № 1130н от 20.10.2021</t>
  </si>
  <si>
    <t>Приказ МЗ РФ от 15.11.2012 №915н</t>
  </si>
  <si>
    <t>Операционный стол электромеханический 4 секции</t>
  </si>
  <si>
    <t xml:space="preserve">Комплекс программно– аппаратный суточного мониторирования АД </t>
  </si>
  <si>
    <t>Регистраторы для суточного мониторирования ЭКГ по холтеру</t>
  </si>
  <si>
    <t>Эндовидеокомплекс лапароскопический</t>
  </si>
  <si>
    <t>Хирургическое отделение. Операционный блок</t>
  </si>
  <si>
    <t>Государственное бюджетное учреждение здравоохранения "Сорочинская  межрайонная больница"</t>
  </si>
  <si>
    <t>Автоматический коагулометр</t>
  </si>
  <si>
    <t>Портативный ультразвуковой сканер с 4 датчиками</t>
  </si>
  <si>
    <t>Портативный ультразвуковой сканер с 2 датчиками</t>
  </si>
  <si>
    <t>Система для интраоперационного мониторинга 32 канала</t>
  </si>
  <si>
    <t>Приказ МЗ РФ от 15.05.2012 №543н</t>
  </si>
  <si>
    <t xml:space="preserve">Приказ МЗ РФ 16.04.2012 №366н, от 15.11.2012 № 922н </t>
  </si>
  <si>
    <t>Государственное бюджетное учреждение здравоохранения "Тюльганская районная больница"</t>
  </si>
  <si>
    <t>Комплекс аппаратно-программный соматометрический</t>
  </si>
  <si>
    <t>Территориальный план мероприятий 
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оборудования, финансовое обеспечение которых осуществляется за счет средств нормированного страхового запаса Территориального фонда обязательного медицинского страхования Оренбургской области на 1 квартал 2022 года.</t>
  </si>
  <si>
    <t>2.12; 2.13; 2.14; 3.1.1; 3.12; 3.1.3; 3.10; 3.11; 3.13; 3.2.1; 3.2.2; 3.2.3; 3.2.4; 3.6; 3.7; 3.8; 3.9; 4.2; 4.3; 4.4</t>
  </si>
  <si>
    <t>Педиатрия</t>
  </si>
  <si>
    <t>"Актуальные вопросы заболеваний сердечно-сосудистой, мочевой и эндокринной системы у детей"</t>
  </si>
  <si>
    <t>NMOS-0647491-2021</t>
  </si>
  <si>
    <t>2.1; 2.13; 2.14; 2.16.1; 3.1.3; 3.10; 3.11; 3.12; 3.13; 3.2.1; 3.2.2; 3.2.3; 3.4; 4.2; 4.4; 4.6.2; 5.7.3</t>
  </si>
  <si>
    <t>Государственное автономное учреждение здравоохранения "Детская городская клиническая больница" города Оренбурга</t>
  </si>
  <si>
    <t xml:space="preserve">Рентгенология </t>
  </si>
  <si>
    <t>"Основы компьютерной  и магнитно-резонансной томографии"</t>
  </si>
  <si>
    <t>NMOS-0734040-2021</t>
  </si>
  <si>
    <r>
      <t xml:space="preserve">                                                                   от</t>
    </r>
    <r>
      <rPr>
        <b/>
        <u/>
        <sz val="11"/>
        <color theme="1"/>
        <rFont val="Times New Roman"/>
        <family val="1"/>
        <charset val="204"/>
      </rPr>
      <t xml:space="preserve"> 14.01.2022</t>
    </r>
    <r>
      <rPr>
        <b/>
        <sz val="11"/>
        <color theme="1"/>
        <rFont val="Times New Roman"/>
        <family val="1"/>
        <charset val="204"/>
      </rPr>
      <t xml:space="preserve"> №</t>
    </r>
    <r>
      <rPr>
        <b/>
        <u/>
        <sz val="11"/>
        <color theme="1"/>
        <rFont val="Times New Roman"/>
        <family val="1"/>
        <charset val="204"/>
      </rPr>
      <t xml:space="preserve">   65  </t>
    </r>
  </si>
  <si>
    <t>Отделение реанимации и интенсивной терапии для больных с острым нарушением мозгового кровообращения</t>
  </si>
  <si>
    <t>Центральное стерилизационное отделение</t>
  </si>
  <si>
    <t>Отделение анестезиологии-реанимации</t>
  </si>
  <si>
    <t>ИТОГО по разделу 3 (по мероприятиям 2021 года пролонгированных на 2022 год)</t>
  </si>
  <si>
    <t>ВСЕГО по Плану  распределено средств на 2022 год (по мероприятиям 2021 года пролонгированных на 2022 год) на сумму</t>
  </si>
  <si>
    <t>ИТОГО по разделу 1 (по мероприятиям 2021 года пролонгированных на 2022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</si>
</sst>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1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6" fillId="2" borderId="0" xfId="0" applyFont="1" applyFill="1"/>
    <xf numFmtId="4" fontId="2" fillId="2" borderId="0" xfId="0" applyNumberFormat="1" applyFont="1" applyFill="1"/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 vertical="top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vertical="center"/>
    </xf>
    <xf numFmtId="4" fontId="8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center"/>
    </xf>
    <xf numFmtId="3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4" fontId="3" fillId="3" borderId="2" xfId="0" applyNumberFormat="1" applyFont="1" applyFill="1" applyBorder="1"/>
    <xf numFmtId="4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164" fontId="3" fillId="3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14" fontId="2" fillId="2" borderId="1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4" fontId="7" fillId="4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4" fontId="7" fillId="4" borderId="2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/>
    <xf numFmtId="4" fontId="7" fillId="5" borderId="2" xfId="0" applyNumberFormat="1" applyFont="1" applyFill="1" applyBorder="1"/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PLAN/_560001%20&#1054;&#1054;&#1050;&#1041;/560001_ZPPLAN_21_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5"/>
      <sheetName val="приложение 1"/>
    </sheetNames>
    <sheetDataSet>
      <sheetData sheetId="0" refreshError="1">
        <row r="25">
          <cell r="D25" t="str">
            <v>Комплекс аппаратно-программный соматометрический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4"/>
  <sheetViews>
    <sheetView tabSelected="1" topLeftCell="A82" zoomScale="85" zoomScaleNormal="85" workbookViewId="0">
      <selection activeCell="G92" sqref="G92"/>
    </sheetView>
  </sheetViews>
  <sheetFormatPr defaultColWidth="8.85546875" defaultRowHeight="15" x14ac:dyDescent="0.25"/>
  <cols>
    <col min="1" max="1" width="3.7109375" style="6" customWidth="1"/>
    <col min="2" max="2" width="8.5703125" style="6" customWidth="1"/>
    <col min="3" max="3" width="28.28515625" style="7" customWidth="1"/>
    <col min="4" max="4" width="15.5703125" style="7" customWidth="1"/>
    <col min="5" max="5" width="23.140625" style="6" customWidth="1"/>
    <col min="6" max="6" width="23.7109375" style="7" customWidth="1"/>
    <col min="7" max="7" width="39.5703125" style="7" customWidth="1"/>
    <col min="8" max="8" width="19.28515625" style="6" customWidth="1"/>
    <col min="9" max="9" width="20.140625" style="8" customWidth="1"/>
    <col min="10" max="10" width="14.7109375" style="7" customWidth="1"/>
    <col min="11" max="11" width="14" style="7" customWidth="1"/>
    <col min="12" max="12" width="15.28515625" style="7" customWidth="1"/>
    <col min="13" max="13" width="18.7109375" style="7" customWidth="1"/>
    <col min="14" max="16384" width="8.85546875" style="7"/>
  </cols>
  <sheetData>
    <row r="2" spans="1:10" x14ac:dyDescent="0.25">
      <c r="G2" s="13"/>
      <c r="H2" s="12"/>
      <c r="I2" s="22"/>
      <c r="J2" s="23" t="s">
        <v>130</v>
      </c>
    </row>
    <row r="3" spans="1:10" x14ac:dyDescent="0.25">
      <c r="G3" s="13"/>
      <c r="H3" s="12"/>
      <c r="I3" s="22"/>
      <c r="J3" s="23" t="s">
        <v>141</v>
      </c>
    </row>
    <row r="4" spans="1:10" x14ac:dyDescent="0.25">
      <c r="G4" s="13"/>
      <c r="H4" s="12"/>
      <c r="I4" s="22"/>
      <c r="J4" s="23" t="s">
        <v>254</v>
      </c>
    </row>
    <row r="5" spans="1:10" x14ac:dyDescent="0.25">
      <c r="G5" s="13"/>
      <c r="H5" s="12"/>
      <c r="I5" s="22"/>
      <c r="J5" s="13"/>
    </row>
    <row r="6" spans="1:10" x14ac:dyDescent="0.25">
      <c r="G6" s="13"/>
      <c r="H6" s="12"/>
      <c r="I6" s="22"/>
      <c r="J6" s="23" t="s">
        <v>142</v>
      </c>
    </row>
    <row r="7" spans="1:10" x14ac:dyDescent="0.25">
      <c r="G7" s="13"/>
      <c r="H7" s="12"/>
      <c r="I7" s="22"/>
      <c r="J7" s="23" t="s">
        <v>146</v>
      </c>
    </row>
    <row r="8" spans="1:10" x14ac:dyDescent="0.25">
      <c r="G8" s="13"/>
      <c r="H8" s="12"/>
      <c r="I8" s="22"/>
      <c r="J8" s="23" t="s">
        <v>145</v>
      </c>
    </row>
    <row r="9" spans="1:10" x14ac:dyDescent="0.25">
      <c r="G9" s="13"/>
      <c r="H9" s="12"/>
      <c r="I9" s="22"/>
      <c r="J9" s="23" t="s">
        <v>143</v>
      </c>
    </row>
    <row r="10" spans="1:10" x14ac:dyDescent="0.25">
      <c r="G10" s="13"/>
      <c r="H10" s="12"/>
      <c r="I10" s="22"/>
      <c r="J10" s="23" t="s">
        <v>144</v>
      </c>
    </row>
    <row r="11" spans="1:10" ht="9" customHeight="1" x14ac:dyDescent="0.25"/>
    <row r="12" spans="1:10" ht="18.75" hidden="1" customHeight="1" x14ac:dyDescent="0.25"/>
    <row r="13" spans="1:10" ht="125.25" customHeight="1" x14ac:dyDescent="0.25">
      <c r="C13" s="9"/>
      <c r="D13" s="127" t="s">
        <v>244</v>
      </c>
      <c r="E13" s="127"/>
      <c r="F13" s="127"/>
      <c r="G13" s="127"/>
      <c r="H13" s="127"/>
    </row>
    <row r="15" spans="1:10" x14ac:dyDescent="0.25">
      <c r="A15" s="157" t="s">
        <v>24</v>
      </c>
      <c r="B15" s="158"/>
      <c r="C15" s="158"/>
      <c r="D15" s="158"/>
      <c r="E15" s="158"/>
      <c r="F15" s="158"/>
      <c r="G15" s="158"/>
      <c r="H15" s="158"/>
      <c r="I15" s="158"/>
      <c r="J15" s="159"/>
    </row>
    <row r="16" spans="1:10" x14ac:dyDescent="0.25">
      <c r="A16" s="157" t="s">
        <v>131</v>
      </c>
      <c r="B16" s="158"/>
      <c r="C16" s="158"/>
      <c r="D16" s="158"/>
      <c r="E16" s="158"/>
      <c r="F16" s="158"/>
      <c r="G16" s="158"/>
      <c r="H16" s="158"/>
      <c r="I16" s="158"/>
      <c r="J16" s="159"/>
    </row>
    <row r="17" spans="1:10" s="77" customFormat="1" ht="71.25" x14ac:dyDescent="0.25">
      <c r="A17" s="71" t="s">
        <v>0</v>
      </c>
      <c r="B17" s="71" t="s">
        <v>25</v>
      </c>
      <c r="C17" s="71" t="s">
        <v>1</v>
      </c>
      <c r="D17" s="19" t="s">
        <v>59</v>
      </c>
      <c r="E17" s="19" t="s">
        <v>58</v>
      </c>
      <c r="F17" s="71" t="s">
        <v>26</v>
      </c>
      <c r="G17" s="19" t="s">
        <v>27</v>
      </c>
      <c r="H17" s="19" t="s">
        <v>60</v>
      </c>
      <c r="I17" s="76" t="s">
        <v>57</v>
      </c>
      <c r="J17" s="76" t="s">
        <v>169</v>
      </c>
    </row>
    <row r="18" spans="1:10" s="13" customFormat="1" ht="14.25" x14ac:dyDescent="0.2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1">
        <v>7</v>
      </c>
      <c r="H18" s="10">
        <v>8</v>
      </c>
      <c r="I18" s="14">
        <v>9</v>
      </c>
      <c r="J18" s="10">
        <v>10</v>
      </c>
    </row>
    <row r="19" spans="1:10" s="13" customFormat="1" ht="93.6" customHeight="1" x14ac:dyDescent="0.2">
      <c r="A19" s="92">
        <v>1</v>
      </c>
      <c r="B19" s="92">
        <v>560024</v>
      </c>
      <c r="C19" s="88" t="s">
        <v>250</v>
      </c>
      <c r="D19" s="88" t="s">
        <v>249</v>
      </c>
      <c r="E19" s="107">
        <v>44530</v>
      </c>
      <c r="F19" s="34" t="s">
        <v>251</v>
      </c>
      <c r="G19" s="34" t="s">
        <v>252</v>
      </c>
      <c r="H19" s="34" t="s">
        <v>253</v>
      </c>
      <c r="I19" s="106">
        <v>44495</v>
      </c>
      <c r="J19" s="105">
        <v>3500</v>
      </c>
    </row>
    <row r="20" spans="1:10" s="13" customFormat="1" ht="13.9" customHeight="1" x14ac:dyDescent="0.2">
      <c r="A20" s="151" t="s">
        <v>134</v>
      </c>
      <c r="B20" s="152"/>
      <c r="C20" s="152"/>
      <c r="D20" s="152"/>
      <c r="E20" s="152"/>
      <c r="F20" s="152"/>
      <c r="G20" s="91"/>
      <c r="H20" s="93"/>
      <c r="I20" s="104"/>
      <c r="J20" s="45">
        <f>J19</f>
        <v>3500</v>
      </c>
    </row>
    <row r="21" spans="1:10" ht="30" customHeight="1" x14ac:dyDescent="0.25">
      <c r="A21" s="139">
        <v>2</v>
      </c>
      <c r="B21" s="139">
        <v>560032</v>
      </c>
      <c r="C21" s="133" t="s">
        <v>132</v>
      </c>
      <c r="D21" s="133" t="s">
        <v>162</v>
      </c>
      <c r="E21" s="25">
        <v>44530</v>
      </c>
      <c r="F21" s="31" t="s">
        <v>182</v>
      </c>
      <c r="G21" s="31" t="s">
        <v>179</v>
      </c>
      <c r="H21" s="24" t="s">
        <v>61</v>
      </c>
      <c r="I21" s="80">
        <v>44489</v>
      </c>
      <c r="J21" s="26">
        <v>3900</v>
      </c>
    </row>
    <row r="22" spans="1:10" ht="30" x14ac:dyDescent="0.25">
      <c r="A22" s="140"/>
      <c r="B22" s="140"/>
      <c r="C22" s="134"/>
      <c r="D22" s="134"/>
      <c r="E22" s="25">
        <v>44530</v>
      </c>
      <c r="F22" s="31" t="s">
        <v>183</v>
      </c>
      <c r="G22" s="31" t="s">
        <v>180</v>
      </c>
      <c r="H22" s="24" t="s">
        <v>62</v>
      </c>
      <c r="I22" s="80">
        <v>44490</v>
      </c>
      <c r="J22" s="26">
        <v>3900</v>
      </c>
    </row>
    <row r="23" spans="1:10" ht="30" x14ac:dyDescent="0.25">
      <c r="A23" s="15"/>
      <c r="B23" s="15"/>
      <c r="C23" s="134"/>
      <c r="D23" s="135"/>
      <c r="E23" s="81">
        <v>44530</v>
      </c>
      <c r="F23" s="82" t="s">
        <v>44</v>
      </c>
      <c r="G23" s="31" t="s">
        <v>181</v>
      </c>
      <c r="H23" s="24" t="s">
        <v>63</v>
      </c>
      <c r="I23" s="80">
        <v>44494</v>
      </c>
      <c r="J23" s="26">
        <v>3000</v>
      </c>
    </row>
    <row r="24" spans="1:10" ht="15" customHeight="1" x14ac:dyDescent="0.25">
      <c r="A24" s="151" t="s">
        <v>134</v>
      </c>
      <c r="B24" s="152"/>
      <c r="C24" s="152"/>
      <c r="D24" s="152"/>
      <c r="E24" s="152"/>
      <c r="F24" s="152"/>
      <c r="G24" s="50"/>
      <c r="H24" s="49"/>
      <c r="I24" s="51"/>
      <c r="J24" s="44">
        <f>SUM(J21:J23)</f>
        <v>10800</v>
      </c>
    </row>
    <row r="25" spans="1:10" ht="60" x14ac:dyDescent="0.25">
      <c r="A25" s="139">
        <v>3</v>
      </c>
      <c r="B25" s="139">
        <v>560034</v>
      </c>
      <c r="C25" s="133" t="s">
        <v>133</v>
      </c>
      <c r="D25" s="133" t="s">
        <v>163</v>
      </c>
      <c r="E25" s="25">
        <v>44530</v>
      </c>
      <c r="F25" s="31" t="s">
        <v>31</v>
      </c>
      <c r="G25" s="31" t="s">
        <v>32</v>
      </c>
      <c r="H25" s="24" t="s">
        <v>64</v>
      </c>
      <c r="I25" s="80">
        <v>44494</v>
      </c>
      <c r="J25" s="26">
        <v>3000</v>
      </c>
    </row>
    <row r="26" spans="1:10" ht="60" x14ac:dyDescent="0.25">
      <c r="A26" s="140"/>
      <c r="B26" s="140"/>
      <c r="C26" s="134"/>
      <c r="D26" s="134"/>
      <c r="E26" s="25">
        <v>44530</v>
      </c>
      <c r="F26" s="31" t="s">
        <v>31</v>
      </c>
      <c r="G26" s="31" t="s">
        <v>32</v>
      </c>
      <c r="H26" s="24" t="s">
        <v>65</v>
      </c>
      <c r="I26" s="80">
        <v>44494</v>
      </c>
      <c r="J26" s="26">
        <v>3000</v>
      </c>
    </row>
    <row r="27" spans="1:10" ht="60" x14ac:dyDescent="0.25">
      <c r="A27" s="15"/>
      <c r="B27" s="15"/>
      <c r="C27" s="134"/>
      <c r="D27" s="134"/>
      <c r="E27" s="25">
        <v>44530</v>
      </c>
      <c r="F27" s="31" t="s">
        <v>31</v>
      </c>
      <c r="G27" s="31" t="s">
        <v>32</v>
      </c>
      <c r="H27" s="24" t="s">
        <v>66</v>
      </c>
      <c r="I27" s="80">
        <v>44494</v>
      </c>
      <c r="J27" s="26">
        <v>3000</v>
      </c>
    </row>
    <row r="28" spans="1:10" ht="60" x14ac:dyDescent="0.25">
      <c r="A28" s="15"/>
      <c r="B28" s="15"/>
      <c r="C28" s="134"/>
      <c r="D28" s="134"/>
      <c r="E28" s="25">
        <v>44530</v>
      </c>
      <c r="F28" s="31" t="s">
        <v>184</v>
      </c>
      <c r="G28" s="31" t="s">
        <v>33</v>
      </c>
      <c r="H28" s="24" t="s">
        <v>67</v>
      </c>
      <c r="I28" s="80">
        <v>44494</v>
      </c>
      <c r="J28" s="26">
        <v>3000</v>
      </c>
    </row>
    <row r="29" spans="1:10" ht="30" x14ac:dyDescent="0.25">
      <c r="A29" s="15"/>
      <c r="B29" s="15"/>
      <c r="C29" s="134"/>
      <c r="D29" s="16"/>
      <c r="E29" s="25">
        <v>44530</v>
      </c>
      <c r="F29" s="31" t="s">
        <v>185</v>
      </c>
      <c r="G29" s="31" t="s">
        <v>34</v>
      </c>
      <c r="H29" s="24" t="s">
        <v>68</v>
      </c>
      <c r="I29" s="80">
        <v>44494</v>
      </c>
      <c r="J29" s="26">
        <v>3000</v>
      </c>
    </row>
    <row r="30" spans="1:10" ht="30" x14ac:dyDescent="0.25">
      <c r="A30" s="15"/>
      <c r="B30" s="15"/>
      <c r="C30" s="134"/>
      <c r="D30" s="16"/>
      <c r="E30" s="25">
        <v>44530</v>
      </c>
      <c r="F30" s="31" t="s">
        <v>185</v>
      </c>
      <c r="G30" s="31" t="s">
        <v>34</v>
      </c>
      <c r="H30" s="24" t="s">
        <v>69</v>
      </c>
      <c r="I30" s="80">
        <v>44494</v>
      </c>
      <c r="J30" s="26">
        <v>3000</v>
      </c>
    </row>
    <row r="31" spans="1:10" ht="30" x14ac:dyDescent="0.25">
      <c r="A31" s="15"/>
      <c r="B31" s="15"/>
      <c r="C31" s="134"/>
      <c r="D31" s="16"/>
      <c r="E31" s="25">
        <v>44530</v>
      </c>
      <c r="F31" s="31" t="s">
        <v>185</v>
      </c>
      <c r="G31" s="31" t="s">
        <v>34</v>
      </c>
      <c r="H31" s="24" t="s">
        <v>70</v>
      </c>
      <c r="I31" s="80">
        <v>44494</v>
      </c>
      <c r="J31" s="26">
        <v>3000</v>
      </c>
    </row>
    <row r="32" spans="1:10" ht="30" x14ac:dyDescent="0.25">
      <c r="A32" s="15"/>
      <c r="B32" s="15"/>
      <c r="C32" s="134"/>
      <c r="D32" s="16"/>
      <c r="E32" s="25">
        <v>44530</v>
      </c>
      <c r="F32" s="31" t="s">
        <v>186</v>
      </c>
      <c r="G32" s="31" t="s">
        <v>34</v>
      </c>
      <c r="H32" s="24" t="s">
        <v>71</v>
      </c>
      <c r="I32" s="80">
        <v>44494</v>
      </c>
      <c r="J32" s="26">
        <v>3000</v>
      </c>
    </row>
    <row r="33" spans="1:10" ht="30" x14ac:dyDescent="0.25">
      <c r="A33" s="15"/>
      <c r="B33" s="15"/>
      <c r="C33" s="134"/>
      <c r="D33" s="16"/>
      <c r="E33" s="81">
        <v>44530</v>
      </c>
      <c r="F33" s="82" t="s">
        <v>185</v>
      </c>
      <c r="G33" s="31" t="s">
        <v>34</v>
      </c>
      <c r="H33" s="24" t="s">
        <v>72</v>
      </c>
      <c r="I33" s="80">
        <v>44494</v>
      </c>
      <c r="J33" s="26">
        <v>3000</v>
      </c>
    </row>
    <row r="34" spans="1:10" x14ac:dyDescent="0.25">
      <c r="A34" s="144" t="s">
        <v>134</v>
      </c>
      <c r="B34" s="144"/>
      <c r="C34" s="144"/>
      <c r="D34" s="144"/>
      <c r="E34" s="144"/>
      <c r="F34" s="144"/>
      <c r="G34" s="149"/>
      <c r="H34" s="149"/>
      <c r="I34" s="150"/>
      <c r="J34" s="44">
        <f>SUM(J25:J33)</f>
        <v>27000</v>
      </c>
    </row>
    <row r="35" spans="1:10" ht="135.6" customHeight="1" x14ac:dyDescent="0.25">
      <c r="A35" s="38">
        <v>4</v>
      </c>
      <c r="B35" s="38">
        <v>560035</v>
      </c>
      <c r="C35" s="88" t="s">
        <v>132</v>
      </c>
      <c r="D35" s="94" t="s">
        <v>245</v>
      </c>
      <c r="E35" s="107">
        <v>44530</v>
      </c>
      <c r="F35" s="34" t="s">
        <v>246</v>
      </c>
      <c r="G35" s="24" t="s">
        <v>247</v>
      </c>
      <c r="H35" s="24" t="s">
        <v>248</v>
      </c>
      <c r="I35" s="80">
        <v>44494</v>
      </c>
      <c r="J35" s="26">
        <v>9100</v>
      </c>
    </row>
    <row r="36" spans="1:10" x14ac:dyDescent="0.25">
      <c r="A36" s="144" t="s">
        <v>134</v>
      </c>
      <c r="B36" s="144"/>
      <c r="C36" s="144"/>
      <c r="D36" s="144"/>
      <c r="E36" s="144"/>
      <c r="F36" s="144"/>
      <c r="G36" s="89"/>
      <c r="H36" s="89"/>
      <c r="I36" s="90"/>
      <c r="J36" s="44">
        <f>J35</f>
        <v>9100</v>
      </c>
    </row>
    <row r="37" spans="1:10" ht="66" customHeight="1" x14ac:dyDescent="0.25">
      <c r="A37" s="21">
        <v>5</v>
      </c>
      <c r="B37" s="21">
        <v>560068</v>
      </c>
      <c r="C37" s="133" t="s">
        <v>137</v>
      </c>
      <c r="D37" s="154" t="s">
        <v>164</v>
      </c>
      <c r="E37" s="25">
        <v>44530</v>
      </c>
      <c r="F37" s="31" t="s">
        <v>30</v>
      </c>
      <c r="G37" s="31" t="s">
        <v>178</v>
      </c>
      <c r="H37" s="24" t="s">
        <v>88</v>
      </c>
      <c r="I37" s="80">
        <v>44497</v>
      </c>
      <c r="J37" s="26">
        <v>5800</v>
      </c>
    </row>
    <row r="38" spans="1:10" ht="69.75" customHeight="1" x14ac:dyDescent="0.25">
      <c r="A38" s="15"/>
      <c r="B38" s="15"/>
      <c r="C38" s="135"/>
      <c r="D38" s="155"/>
      <c r="E38" s="81">
        <v>44530</v>
      </c>
      <c r="F38" s="82" t="s">
        <v>29</v>
      </c>
      <c r="G38" s="31" t="s">
        <v>35</v>
      </c>
      <c r="H38" s="24" t="s">
        <v>87</v>
      </c>
      <c r="I38" s="80">
        <v>44497</v>
      </c>
      <c r="J38" s="26">
        <v>5800</v>
      </c>
    </row>
    <row r="39" spans="1:10" x14ac:dyDescent="0.25">
      <c r="A39" s="144" t="s">
        <v>134</v>
      </c>
      <c r="B39" s="144"/>
      <c r="C39" s="144"/>
      <c r="D39" s="144"/>
      <c r="E39" s="144"/>
      <c r="F39" s="144"/>
      <c r="G39" s="151"/>
      <c r="H39" s="152"/>
      <c r="I39" s="153"/>
      <c r="J39" s="44">
        <f>SUM(J37:J38)</f>
        <v>11600</v>
      </c>
    </row>
    <row r="40" spans="1:10" ht="40.5" customHeight="1" x14ac:dyDescent="0.25">
      <c r="A40" s="21">
        <v>6</v>
      </c>
      <c r="B40" s="21">
        <v>560071</v>
      </c>
      <c r="C40" s="133" t="s">
        <v>138</v>
      </c>
      <c r="D40" s="154" t="s">
        <v>165</v>
      </c>
      <c r="E40" s="25">
        <v>44530</v>
      </c>
      <c r="F40" s="33" t="s">
        <v>29</v>
      </c>
      <c r="G40" s="31" t="s">
        <v>187</v>
      </c>
      <c r="H40" s="24" t="s">
        <v>73</v>
      </c>
      <c r="I40" s="80">
        <v>44494</v>
      </c>
      <c r="J40" s="26">
        <v>8000</v>
      </c>
    </row>
    <row r="41" spans="1:10" ht="37.5" customHeight="1" x14ac:dyDescent="0.25">
      <c r="A41" s="15"/>
      <c r="B41" s="15"/>
      <c r="C41" s="134"/>
      <c r="D41" s="156"/>
      <c r="E41" s="25">
        <v>44530</v>
      </c>
      <c r="F41" s="33" t="s">
        <v>28</v>
      </c>
      <c r="G41" s="31" t="s">
        <v>188</v>
      </c>
      <c r="H41" s="24" t="s">
        <v>74</v>
      </c>
      <c r="I41" s="80">
        <v>44490</v>
      </c>
      <c r="J41" s="26">
        <v>5800</v>
      </c>
    </row>
    <row r="42" spans="1:10" ht="45.75" customHeight="1" x14ac:dyDescent="0.25">
      <c r="A42" s="15"/>
      <c r="B42" s="15"/>
      <c r="C42" s="135"/>
      <c r="D42" s="155"/>
      <c r="E42" s="81">
        <v>44530</v>
      </c>
      <c r="F42" s="84" t="s">
        <v>28</v>
      </c>
      <c r="G42" s="82" t="s">
        <v>188</v>
      </c>
      <c r="H42" s="85" t="s">
        <v>75</v>
      </c>
      <c r="I42" s="86">
        <v>44491</v>
      </c>
      <c r="J42" s="87">
        <v>5800</v>
      </c>
    </row>
    <row r="43" spans="1:10" x14ac:dyDescent="0.25">
      <c r="A43" s="144" t="s">
        <v>134</v>
      </c>
      <c r="B43" s="144"/>
      <c r="C43" s="144"/>
      <c r="D43" s="144"/>
      <c r="E43" s="144"/>
      <c r="F43" s="144"/>
      <c r="G43" s="145"/>
      <c r="H43" s="145"/>
      <c r="I43" s="145"/>
      <c r="J43" s="44">
        <f>SUM(J40:J42)</f>
        <v>19600</v>
      </c>
    </row>
    <row r="44" spans="1:10" ht="51" customHeight="1" x14ac:dyDescent="0.25">
      <c r="A44" s="21">
        <v>7</v>
      </c>
      <c r="B44" s="21">
        <v>560072</v>
      </c>
      <c r="C44" s="133" t="s">
        <v>139</v>
      </c>
      <c r="D44" s="133" t="s">
        <v>166</v>
      </c>
      <c r="E44" s="25">
        <v>44530</v>
      </c>
      <c r="F44" s="33" t="s">
        <v>38</v>
      </c>
      <c r="G44" s="33" t="s">
        <v>36</v>
      </c>
      <c r="H44" s="83" t="s">
        <v>76</v>
      </c>
      <c r="I44" s="80">
        <v>44495</v>
      </c>
      <c r="J44" s="27">
        <v>8323.2000000000007</v>
      </c>
    </row>
    <row r="45" spans="1:10" ht="39" customHeight="1" x14ac:dyDescent="0.25">
      <c r="A45" s="15"/>
      <c r="B45" s="15"/>
      <c r="C45" s="135"/>
      <c r="D45" s="135"/>
      <c r="E45" s="81">
        <v>44530</v>
      </c>
      <c r="F45" s="84" t="s">
        <v>189</v>
      </c>
      <c r="G45" s="33" t="s">
        <v>37</v>
      </c>
      <c r="H45" s="83" t="s">
        <v>77</v>
      </c>
      <c r="I45" s="80">
        <v>44497</v>
      </c>
      <c r="J45" s="27">
        <v>9000</v>
      </c>
    </row>
    <row r="46" spans="1:10" ht="15" customHeight="1" x14ac:dyDescent="0.25">
      <c r="A46" s="144" t="s">
        <v>134</v>
      </c>
      <c r="B46" s="144"/>
      <c r="C46" s="144"/>
      <c r="D46" s="144"/>
      <c r="E46" s="144"/>
      <c r="F46" s="144"/>
      <c r="G46" s="149"/>
      <c r="H46" s="149"/>
      <c r="I46" s="150"/>
      <c r="J46" s="44">
        <f>SUM(J44:J45)</f>
        <v>17323.2</v>
      </c>
    </row>
    <row r="47" spans="1:10" ht="18.600000000000001" customHeight="1" x14ac:dyDescent="0.25">
      <c r="A47" s="15">
        <v>8</v>
      </c>
      <c r="B47" s="15">
        <v>560085</v>
      </c>
      <c r="C47" s="133" t="s">
        <v>140</v>
      </c>
      <c r="D47" s="147" t="s">
        <v>167</v>
      </c>
      <c r="E47" s="25">
        <v>44530</v>
      </c>
      <c r="F47" s="31" t="s">
        <v>190</v>
      </c>
      <c r="G47" s="31" t="s">
        <v>45</v>
      </c>
      <c r="H47" s="24" t="s">
        <v>78</v>
      </c>
      <c r="I47" s="80">
        <v>44498</v>
      </c>
      <c r="J47" s="26">
        <v>4896</v>
      </c>
    </row>
    <row r="48" spans="1:10" ht="30" customHeight="1" x14ac:dyDescent="0.25">
      <c r="A48" s="15"/>
      <c r="B48" s="15"/>
      <c r="C48" s="134"/>
      <c r="D48" s="148"/>
      <c r="E48" s="25">
        <v>44530</v>
      </c>
      <c r="F48" s="31" t="s">
        <v>43</v>
      </c>
      <c r="G48" s="31" t="s">
        <v>46</v>
      </c>
      <c r="H48" s="24" t="s">
        <v>79</v>
      </c>
      <c r="I48" s="80">
        <v>44496</v>
      </c>
      <c r="J48" s="26">
        <v>1450</v>
      </c>
    </row>
    <row r="49" spans="1:13" ht="30" x14ac:dyDescent="0.25">
      <c r="A49" s="15"/>
      <c r="B49" s="15"/>
      <c r="C49" s="134"/>
      <c r="D49" s="16"/>
      <c r="E49" s="25">
        <v>44530</v>
      </c>
      <c r="F49" s="31" t="s">
        <v>30</v>
      </c>
      <c r="G49" s="31" t="s">
        <v>47</v>
      </c>
      <c r="H49" s="24" t="s">
        <v>80</v>
      </c>
      <c r="I49" s="80">
        <v>44497</v>
      </c>
      <c r="J49" s="26">
        <v>1990</v>
      </c>
    </row>
    <row r="50" spans="1:13" ht="117" customHeight="1" x14ac:dyDescent="0.25">
      <c r="A50" s="15"/>
      <c r="B50" s="15"/>
      <c r="C50" s="134"/>
      <c r="D50" s="16"/>
      <c r="E50" s="25">
        <v>44530</v>
      </c>
      <c r="F50" s="31" t="s">
        <v>30</v>
      </c>
      <c r="G50" s="31" t="s">
        <v>48</v>
      </c>
      <c r="H50" s="24" t="s">
        <v>81</v>
      </c>
      <c r="I50" s="80">
        <v>44496</v>
      </c>
      <c r="J50" s="26">
        <v>6500</v>
      </c>
    </row>
    <row r="51" spans="1:13" ht="30" x14ac:dyDescent="0.25">
      <c r="A51" s="15"/>
      <c r="B51" s="15"/>
      <c r="C51" s="134"/>
      <c r="D51" s="16"/>
      <c r="E51" s="25">
        <v>44530</v>
      </c>
      <c r="F51" s="31" t="s">
        <v>190</v>
      </c>
      <c r="G51" s="31" t="s">
        <v>49</v>
      </c>
      <c r="H51" s="24" t="s">
        <v>82</v>
      </c>
      <c r="I51" s="80">
        <v>44495</v>
      </c>
      <c r="J51" s="26">
        <v>3400</v>
      </c>
    </row>
    <row r="52" spans="1:13" ht="30" x14ac:dyDescent="0.25">
      <c r="A52" s="15"/>
      <c r="B52" s="15"/>
      <c r="C52" s="134"/>
      <c r="D52" s="16"/>
      <c r="E52" s="25">
        <v>44530</v>
      </c>
      <c r="F52" s="31" t="s">
        <v>190</v>
      </c>
      <c r="G52" s="31" t="s">
        <v>50</v>
      </c>
      <c r="H52" s="24" t="s">
        <v>83</v>
      </c>
      <c r="I52" s="80">
        <v>44497</v>
      </c>
      <c r="J52" s="26">
        <v>3900</v>
      </c>
    </row>
    <row r="53" spans="1:13" ht="30" x14ac:dyDescent="0.25">
      <c r="A53" s="15"/>
      <c r="B53" s="15"/>
      <c r="C53" s="134"/>
      <c r="D53" s="16"/>
      <c r="E53" s="25">
        <v>44530</v>
      </c>
      <c r="F53" s="31" t="s">
        <v>43</v>
      </c>
      <c r="G53" s="31" t="s">
        <v>46</v>
      </c>
      <c r="H53" s="24" t="s">
        <v>84</v>
      </c>
      <c r="I53" s="80">
        <v>44497</v>
      </c>
      <c r="J53" s="26">
        <v>1450</v>
      </c>
    </row>
    <row r="54" spans="1:13" ht="30" x14ac:dyDescent="0.25">
      <c r="A54" s="15"/>
      <c r="B54" s="15"/>
      <c r="C54" s="134"/>
      <c r="D54" s="16"/>
      <c r="E54" s="25">
        <v>44530</v>
      </c>
      <c r="F54" s="31" t="s">
        <v>30</v>
      </c>
      <c r="G54" s="31" t="s">
        <v>51</v>
      </c>
      <c r="H54" s="24" t="s">
        <v>85</v>
      </c>
      <c r="I54" s="80">
        <v>44497</v>
      </c>
      <c r="J54" s="26">
        <v>1200</v>
      </c>
    </row>
    <row r="55" spans="1:13" ht="30" x14ac:dyDescent="0.25">
      <c r="A55" s="15"/>
      <c r="B55" s="15"/>
      <c r="C55" s="135"/>
      <c r="D55" s="16"/>
      <c r="E55" s="81">
        <v>44530</v>
      </c>
      <c r="F55" s="82" t="s">
        <v>30</v>
      </c>
      <c r="G55" s="82" t="s">
        <v>47</v>
      </c>
      <c r="H55" s="85" t="s">
        <v>86</v>
      </c>
      <c r="I55" s="86">
        <v>44503</v>
      </c>
      <c r="J55" s="87">
        <v>1990</v>
      </c>
    </row>
    <row r="56" spans="1:13" x14ac:dyDescent="0.25">
      <c r="A56" s="144" t="s">
        <v>134</v>
      </c>
      <c r="B56" s="144"/>
      <c r="C56" s="144"/>
      <c r="D56" s="144"/>
      <c r="E56" s="144"/>
      <c r="F56" s="144"/>
      <c r="G56" s="145"/>
      <c r="H56" s="145"/>
      <c r="I56" s="145"/>
      <c r="J56" s="44">
        <f>SUM(J47:J55)</f>
        <v>26776</v>
      </c>
    </row>
    <row r="57" spans="1:13" x14ac:dyDescent="0.25">
      <c r="A57" s="146" t="s">
        <v>260</v>
      </c>
      <c r="B57" s="118"/>
      <c r="C57" s="118"/>
      <c r="D57" s="118"/>
      <c r="E57" s="118"/>
      <c r="F57" s="118"/>
      <c r="G57" s="113"/>
      <c r="H57" s="113"/>
      <c r="I57" s="114"/>
      <c r="J57" s="69">
        <f>J56+J46+J43+J39+J34+J24+J36+J20</f>
        <v>125699.2</v>
      </c>
    </row>
    <row r="58" spans="1:13" x14ac:dyDescent="0.25">
      <c r="J58" s="18"/>
    </row>
    <row r="59" spans="1:13" s="2" customFormat="1" x14ac:dyDescent="0.25">
      <c r="A59" s="128" t="s">
        <v>3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</row>
    <row r="60" spans="1:13" s="2" customFormat="1" x14ac:dyDescent="0.25">
      <c r="A60" s="128" t="s">
        <v>149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</row>
    <row r="61" spans="1:13" s="2" customFormat="1" ht="84.75" customHeight="1" x14ac:dyDescent="0.25">
      <c r="A61" s="100" t="s">
        <v>0</v>
      </c>
      <c r="B61" s="100" t="s">
        <v>25</v>
      </c>
      <c r="C61" s="100" t="s">
        <v>1</v>
      </c>
      <c r="D61" s="19" t="s">
        <v>58</v>
      </c>
      <c r="E61" s="19" t="s">
        <v>148</v>
      </c>
      <c r="F61" s="19" t="s">
        <v>89</v>
      </c>
      <c r="G61" s="19" t="s">
        <v>90</v>
      </c>
      <c r="H61" s="19" t="s">
        <v>171</v>
      </c>
      <c r="I61" s="19" t="s">
        <v>172</v>
      </c>
      <c r="J61" s="36" t="s">
        <v>91</v>
      </c>
      <c r="K61" s="100" t="s">
        <v>147</v>
      </c>
      <c r="L61" s="36" t="s">
        <v>170</v>
      </c>
      <c r="M61" s="19" t="s">
        <v>177</v>
      </c>
    </row>
    <row r="62" spans="1:13" s="2" customFormat="1" x14ac:dyDescent="0.25">
      <c r="A62" s="52">
        <v>1</v>
      </c>
      <c r="B62" s="52">
        <v>2</v>
      </c>
      <c r="C62" s="52">
        <v>3</v>
      </c>
      <c r="D62" s="19">
        <v>4</v>
      </c>
      <c r="E62" s="100">
        <v>5</v>
      </c>
      <c r="F62" s="19">
        <v>6</v>
      </c>
      <c r="G62" s="19">
        <v>7</v>
      </c>
      <c r="H62" s="19">
        <v>8</v>
      </c>
      <c r="I62" s="19">
        <v>9</v>
      </c>
      <c r="J62" s="36">
        <v>10</v>
      </c>
      <c r="K62" s="100">
        <v>11</v>
      </c>
      <c r="L62" s="100">
        <v>12</v>
      </c>
      <c r="M62" s="19">
        <v>13</v>
      </c>
    </row>
    <row r="63" spans="1:13" s="2" customFormat="1" ht="45" x14ac:dyDescent="0.25">
      <c r="A63" s="129">
        <v>1</v>
      </c>
      <c r="B63" s="130">
        <v>560001</v>
      </c>
      <c r="C63" s="133" t="s">
        <v>150</v>
      </c>
      <c r="D63" s="25">
        <v>44530</v>
      </c>
      <c r="E63" s="31" t="s">
        <v>5</v>
      </c>
      <c r="F63" s="24">
        <v>329250</v>
      </c>
      <c r="G63" s="34" t="s">
        <v>255</v>
      </c>
      <c r="H63" s="34" t="s">
        <v>94</v>
      </c>
      <c r="I63" s="34" t="s">
        <v>92</v>
      </c>
      <c r="J63" s="34" t="s">
        <v>95</v>
      </c>
      <c r="K63" s="24">
        <v>17</v>
      </c>
      <c r="L63" s="26">
        <f>M63/K63</f>
        <v>399000</v>
      </c>
      <c r="M63" s="26">
        <v>6783000</v>
      </c>
    </row>
    <row r="64" spans="1:13" s="2" customFormat="1" ht="45" x14ac:dyDescent="0.25">
      <c r="A64" s="129"/>
      <c r="B64" s="131"/>
      <c r="C64" s="134"/>
      <c r="D64" s="25">
        <v>44530</v>
      </c>
      <c r="E64" s="31" t="s">
        <v>5</v>
      </c>
      <c r="F64" s="24">
        <v>329250</v>
      </c>
      <c r="G64" s="34" t="s">
        <v>255</v>
      </c>
      <c r="H64" s="34" t="s">
        <v>94</v>
      </c>
      <c r="I64" s="34" t="s">
        <v>93</v>
      </c>
      <c r="J64" s="34" t="s">
        <v>95</v>
      </c>
      <c r="K64" s="24">
        <v>4</v>
      </c>
      <c r="L64" s="26">
        <f>M64/K64</f>
        <v>1057238.33</v>
      </c>
      <c r="M64" s="26">
        <v>4228953.32</v>
      </c>
    </row>
    <row r="65" spans="1:13" s="2" customFormat="1" ht="45" x14ac:dyDescent="0.25">
      <c r="A65" s="129"/>
      <c r="B65" s="131"/>
      <c r="C65" s="134"/>
      <c r="D65" s="25">
        <v>44530</v>
      </c>
      <c r="E65" s="31" t="s">
        <v>6</v>
      </c>
      <c r="F65" s="24">
        <v>156870</v>
      </c>
      <c r="G65" s="34" t="s">
        <v>255</v>
      </c>
      <c r="H65" s="34" t="s">
        <v>94</v>
      </c>
      <c r="I65" s="34" t="s">
        <v>93</v>
      </c>
      <c r="J65" s="34" t="s">
        <v>95</v>
      </c>
      <c r="K65" s="24">
        <v>2</v>
      </c>
      <c r="L65" s="26">
        <f>M65/K65</f>
        <v>1678556.25</v>
      </c>
      <c r="M65" s="26">
        <v>3357112.5</v>
      </c>
    </row>
    <row r="66" spans="1:13" s="2" customFormat="1" ht="45" x14ac:dyDescent="0.25">
      <c r="A66" s="129"/>
      <c r="B66" s="131"/>
      <c r="C66" s="134"/>
      <c r="D66" s="25">
        <v>44530</v>
      </c>
      <c r="E66" s="31" t="str">
        <f>'[1]заявка 5'!$D$25</f>
        <v>Комплекс аппаратно-программный соматометрический</v>
      </c>
      <c r="F66" s="24">
        <v>271300</v>
      </c>
      <c r="G66" s="34" t="s">
        <v>255</v>
      </c>
      <c r="H66" s="34" t="s">
        <v>94</v>
      </c>
      <c r="I66" s="34" t="s">
        <v>93</v>
      </c>
      <c r="J66" s="34" t="s">
        <v>95</v>
      </c>
      <c r="K66" s="24">
        <v>2</v>
      </c>
      <c r="L66" s="26">
        <f>M66/K66</f>
        <v>243600</v>
      </c>
      <c r="M66" s="26">
        <v>487200</v>
      </c>
    </row>
    <row r="67" spans="1:13" s="2" customFormat="1" ht="45" x14ac:dyDescent="0.25">
      <c r="A67" s="129"/>
      <c r="B67" s="131"/>
      <c r="C67" s="134"/>
      <c r="D67" s="25">
        <v>44530</v>
      </c>
      <c r="E67" s="31" t="s">
        <v>7</v>
      </c>
      <c r="F67" s="24">
        <v>114050</v>
      </c>
      <c r="G67" s="34" t="s">
        <v>255</v>
      </c>
      <c r="H67" s="34" t="s">
        <v>94</v>
      </c>
      <c r="I67" s="34" t="s">
        <v>93</v>
      </c>
      <c r="J67" s="34" t="s">
        <v>95</v>
      </c>
      <c r="K67" s="24">
        <v>1</v>
      </c>
      <c r="L67" s="26">
        <v>6825000</v>
      </c>
      <c r="M67" s="26">
        <v>6825000</v>
      </c>
    </row>
    <row r="68" spans="1:13" s="2" customFormat="1" ht="45" x14ac:dyDescent="0.25">
      <c r="A68" s="129"/>
      <c r="B68" s="132"/>
      <c r="C68" s="135"/>
      <c r="D68" s="25">
        <v>44560</v>
      </c>
      <c r="E68" s="31" t="s">
        <v>243</v>
      </c>
      <c r="F68" s="24">
        <v>271300</v>
      </c>
      <c r="G68" s="34" t="s">
        <v>255</v>
      </c>
      <c r="H68" s="34" t="s">
        <v>94</v>
      </c>
      <c r="I68" s="34" t="s">
        <v>93</v>
      </c>
      <c r="J68" s="34" t="s">
        <v>95</v>
      </c>
      <c r="K68" s="24">
        <v>1</v>
      </c>
      <c r="L68" s="26">
        <v>279593.82</v>
      </c>
      <c r="M68" s="26">
        <f>K68*L68</f>
        <v>279593.82</v>
      </c>
    </row>
    <row r="69" spans="1:13" s="2" customFormat="1" ht="14.45" customHeight="1" x14ac:dyDescent="0.25">
      <c r="A69" s="136" t="s">
        <v>134</v>
      </c>
      <c r="B69" s="137"/>
      <c r="C69" s="137"/>
      <c r="D69" s="137"/>
      <c r="E69" s="137"/>
      <c r="F69" s="137"/>
      <c r="G69" s="137"/>
      <c r="H69" s="137"/>
      <c r="I69" s="137"/>
      <c r="J69" s="138"/>
      <c r="K69" s="46">
        <f>SUM(K63:K68)</f>
        <v>27</v>
      </c>
      <c r="L69" s="47" t="s">
        <v>8</v>
      </c>
      <c r="M69" s="48">
        <f>SUM(M63:M68)</f>
        <v>21960859.640000001</v>
      </c>
    </row>
    <row r="70" spans="1:13" s="2" customFormat="1" ht="45" x14ac:dyDescent="0.25">
      <c r="A70" s="139">
        <v>2</v>
      </c>
      <c r="B70" s="139">
        <v>560020</v>
      </c>
      <c r="C70" s="133" t="s">
        <v>151</v>
      </c>
      <c r="D70" s="25">
        <v>44530</v>
      </c>
      <c r="E70" s="31" t="s">
        <v>12</v>
      </c>
      <c r="F70" s="24">
        <v>151300</v>
      </c>
      <c r="G70" s="34"/>
      <c r="H70" s="34">
        <v>160</v>
      </c>
      <c r="I70" s="34" t="s">
        <v>93</v>
      </c>
      <c r="J70" s="34" t="s">
        <v>96</v>
      </c>
      <c r="K70" s="24">
        <v>1</v>
      </c>
      <c r="L70" s="27">
        <v>4273447.87</v>
      </c>
      <c r="M70" s="26">
        <v>4273447.87</v>
      </c>
    </row>
    <row r="71" spans="1:13" s="2" customFormat="1" ht="45" x14ac:dyDescent="0.25">
      <c r="A71" s="140"/>
      <c r="B71" s="140"/>
      <c r="C71" s="134"/>
      <c r="D71" s="25">
        <v>44530</v>
      </c>
      <c r="E71" s="31" t="s">
        <v>13</v>
      </c>
      <c r="F71" s="24" t="s">
        <v>97</v>
      </c>
      <c r="G71" s="34"/>
      <c r="H71" s="34">
        <v>160</v>
      </c>
      <c r="I71" s="34" t="s">
        <v>98</v>
      </c>
      <c r="J71" s="34" t="s">
        <v>96</v>
      </c>
      <c r="K71" s="24">
        <v>1</v>
      </c>
      <c r="L71" s="27">
        <v>10200000</v>
      </c>
      <c r="M71" s="26">
        <v>10200000</v>
      </c>
    </row>
    <row r="72" spans="1:13" s="2" customFormat="1" ht="45" x14ac:dyDescent="0.25">
      <c r="A72" s="141"/>
      <c r="B72" s="141"/>
      <c r="C72" s="135"/>
      <c r="D72" s="25">
        <v>44530</v>
      </c>
      <c r="E72" s="31" t="s">
        <v>239</v>
      </c>
      <c r="F72" s="24" t="s">
        <v>102</v>
      </c>
      <c r="G72" s="34"/>
      <c r="H72" s="34">
        <v>160</v>
      </c>
      <c r="I72" s="34" t="s">
        <v>93</v>
      </c>
      <c r="J72" s="34" t="s">
        <v>96</v>
      </c>
      <c r="K72" s="24">
        <v>1</v>
      </c>
      <c r="L72" s="27">
        <v>4455416.67</v>
      </c>
      <c r="M72" s="26">
        <v>4455416.67</v>
      </c>
    </row>
    <row r="73" spans="1:13" s="2" customFormat="1" ht="14.45" customHeight="1" x14ac:dyDescent="0.25">
      <c r="A73" s="136" t="s">
        <v>134</v>
      </c>
      <c r="B73" s="137"/>
      <c r="C73" s="137"/>
      <c r="D73" s="137"/>
      <c r="E73" s="137"/>
      <c r="F73" s="137"/>
      <c r="G73" s="137"/>
      <c r="H73" s="137"/>
      <c r="I73" s="137"/>
      <c r="J73" s="138"/>
      <c r="K73" s="46">
        <f>SUM(K70:K72)</f>
        <v>3</v>
      </c>
      <c r="L73" s="47" t="s">
        <v>8</v>
      </c>
      <c r="M73" s="48">
        <f>SUM(M70:M72)</f>
        <v>18928864.539999999</v>
      </c>
    </row>
    <row r="74" spans="1:13" s="2" customFormat="1" ht="60" x14ac:dyDescent="0.25">
      <c r="A74" s="139">
        <v>3</v>
      </c>
      <c r="B74" s="139">
        <v>560023</v>
      </c>
      <c r="C74" s="133" t="s">
        <v>152</v>
      </c>
      <c r="D74" s="25">
        <v>44530</v>
      </c>
      <c r="E74" s="31" t="s">
        <v>14</v>
      </c>
      <c r="F74" s="24">
        <v>330780</v>
      </c>
      <c r="G74" s="34" t="s">
        <v>120</v>
      </c>
      <c r="H74" s="34">
        <v>186</v>
      </c>
      <c r="I74" s="34" t="s">
        <v>93</v>
      </c>
      <c r="J74" s="34" t="s">
        <v>99</v>
      </c>
      <c r="K74" s="24">
        <v>2</v>
      </c>
      <c r="L74" s="27">
        <v>304332.33</v>
      </c>
      <c r="M74" s="26">
        <v>608664.66</v>
      </c>
    </row>
    <row r="75" spans="1:13" s="2" customFormat="1" ht="45" x14ac:dyDescent="0.25">
      <c r="A75" s="140"/>
      <c r="B75" s="140"/>
      <c r="C75" s="134"/>
      <c r="D75" s="25">
        <v>44530</v>
      </c>
      <c r="E75" s="31" t="s">
        <v>15</v>
      </c>
      <c r="F75" s="24">
        <v>261720</v>
      </c>
      <c r="G75" s="34" t="s">
        <v>120</v>
      </c>
      <c r="H75" s="34">
        <v>186</v>
      </c>
      <c r="I75" s="34" t="s">
        <v>93</v>
      </c>
      <c r="J75" s="34" t="s">
        <v>100</v>
      </c>
      <c r="K75" s="24">
        <v>1</v>
      </c>
      <c r="L75" s="27">
        <v>781666.67</v>
      </c>
      <c r="M75" s="26">
        <v>781666.67</v>
      </c>
    </row>
    <row r="76" spans="1:13" s="2" customFormat="1" ht="60" x14ac:dyDescent="0.25">
      <c r="A76" s="140"/>
      <c r="B76" s="140"/>
      <c r="C76" s="134"/>
      <c r="D76" s="25">
        <v>44530</v>
      </c>
      <c r="E76" s="31" t="s">
        <v>16</v>
      </c>
      <c r="F76" s="24">
        <v>260250</v>
      </c>
      <c r="G76" s="34" t="s">
        <v>120</v>
      </c>
      <c r="H76" s="34">
        <v>186</v>
      </c>
      <c r="I76" s="34" t="s">
        <v>93</v>
      </c>
      <c r="J76" s="34" t="s">
        <v>99</v>
      </c>
      <c r="K76" s="24">
        <v>3</v>
      </c>
      <c r="L76" s="27">
        <v>4733333.33</v>
      </c>
      <c r="M76" s="26">
        <f>L76*K76</f>
        <v>14199999.99</v>
      </c>
    </row>
    <row r="77" spans="1:13" s="2" customFormat="1" ht="45" x14ac:dyDescent="0.25">
      <c r="A77" s="141"/>
      <c r="B77" s="141"/>
      <c r="C77" s="135"/>
      <c r="D77" s="25">
        <v>44530</v>
      </c>
      <c r="E77" s="31" t="s">
        <v>17</v>
      </c>
      <c r="F77" s="24">
        <v>266430</v>
      </c>
      <c r="G77" s="34" t="s">
        <v>120</v>
      </c>
      <c r="H77" s="34">
        <v>186</v>
      </c>
      <c r="I77" s="34" t="s">
        <v>93</v>
      </c>
      <c r="J77" s="34" t="s">
        <v>101</v>
      </c>
      <c r="K77" s="24">
        <v>1</v>
      </c>
      <c r="L77" s="27">
        <v>108833.33</v>
      </c>
      <c r="M77" s="26">
        <v>108833.33</v>
      </c>
    </row>
    <row r="78" spans="1:13" s="2" customFormat="1" ht="14.45" customHeight="1" x14ac:dyDescent="0.25">
      <c r="A78" s="136" t="s">
        <v>134</v>
      </c>
      <c r="B78" s="137"/>
      <c r="C78" s="137"/>
      <c r="D78" s="137"/>
      <c r="E78" s="137"/>
      <c r="F78" s="137"/>
      <c r="G78" s="137"/>
      <c r="H78" s="137"/>
      <c r="I78" s="137"/>
      <c r="J78" s="138"/>
      <c r="K78" s="46">
        <f>SUM(K74:K77)</f>
        <v>7</v>
      </c>
      <c r="L78" s="47" t="s">
        <v>8</v>
      </c>
      <c r="M78" s="48">
        <f>SUM(M74:M77)</f>
        <v>15699164.65</v>
      </c>
    </row>
    <row r="79" spans="1:13" s="2" customFormat="1" ht="54" customHeight="1" x14ac:dyDescent="0.25">
      <c r="A79" s="101">
        <v>4</v>
      </c>
      <c r="B79" s="101">
        <v>560058</v>
      </c>
      <c r="C79" s="38" t="s">
        <v>135</v>
      </c>
      <c r="D79" s="25">
        <v>44530</v>
      </c>
      <c r="E79" s="32" t="s">
        <v>9</v>
      </c>
      <c r="F79" s="28">
        <v>253700</v>
      </c>
      <c r="G79" s="35" t="s">
        <v>103</v>
      </c>
      <c r="H79" s="35"/>
      <c r="I79" s="35" t="s">
        <v>92</v>
      </c>
      <c r="J79" s="35" t="s">
        <v>106</v>
      </c>
      <c r="K79" s="28">
        <v>3</v>
      </c>
      <c r="L79" s="29">
        <v>562166.67000000004</v>
      </c>
      <c r="M79" s="29">
        <v>1686500.01</v>
      </c>
    </row>
    <row r="80" spans="1:13" s="2" customFormat="1" x14ac:dyDescent="0.25">
      <c r="A80" s="136" t="s">
        <v>134</v>
      </c>
      <c r="B80" s="137"/>
      <c r="C80" s="137"/>
      <c r="D80" s="137"/>
      <c r="E80" s="137"/>
      <c r="F80" s="137"/>
      <c r="G80" s="137"/>
      <c r="H80" s="137"/>
      <c r="I80" s="137"/>
      <c r="J80" s="138"/>
      <c r="K80" s="46">
        <f>SUM(K79:K79)</f>
        <v>3</v>
      </c>
      <c r="L80" s="47" t="s">
        <v>8</v>
      </c>
      <c r="M80" s="48">
        <f>SUM(M79:M79)</f>
        <v>1686500.01</v>
      </c>
    </row>
    <row r="81" spans="1:15" s="2" customFormat="1" ht="45" x14ac:dyDescent="0.25">
      <c r="A81" s="139">
        <v>5</v>
      </c>
      <c r="B81" s="139">
        <v>560065</v>
      </c>
      <c r="C81" s="133" t="s">
        <v>136</v>
      </c>
      <c r="D81" s="25">
        <v>44530</v>
      </c>
      <c r="E81" s="31" t="s">
        <v>39</v>
      </c>
      <c r="F81" s="24">
        <v>157530</v>
      </c>
      <c r="G81" s="34" t="s">
        <v>107</v>
      </c>
      <c r="H81" s="34"/>
      <c r="I81" s="34" t="s">
        <v>98</v>
      </c>
      <c r="J81" s="34" t="s">
        <v>104</v>
      </c>
      <c r="K81" s="24">
        <v>1</v>
      </c>
      <c r="L81" s="27">
        <v>198353.33</v>
      </c>
      <c r="M81" s="26">
        <v>198353.33</v>
      </c>
    </row>
    <row r="82" spans="1:15" s="2" customFormat="1" ht="45" x14ac:dyDescent="0.25">
      <c r="A82" s="141"/>
      <c r="B82" s="141"/>
      <c r="C82" s="135"/>
      <c r="D82" s="25">
        <v>44530</v>
      </c>
      <c r="E82" s="70" t="s">
        <v>207</v>
      </c>
      <c r="F82" s="24">
        <v>217380</v>
      </c>
      <c r="G82" s="34" t="s">
        <v>105</v>
      </c>
      <c r="H82" s="34"/>
      <c r="I82" s="34" t="s">
        <v>92</v>
      </c>
      <c r="J82" s="34" t="s">
        <v>104</v>
      </c>
      <c r="K82" s="24">
        <v>1</v>
      </c>
      <c r="L82" s="27">
        <v>406916.67</v>
      </c>
      <c r="M82" s="27">
        <v>406916.67</v>
      </c>
      <c r="N82" s="5"/>
      <c r="O82" s="5"/>
    </row>
    <row r="83" spans="1:15" s="2" customFormat="1" x14ac:dyDescent="0.25">
      <c r="A83" s="136" t="s">
        <v>134</v>
      </c>
      <c r="B83" s="137"/>
      <c r="C83" s="137"/>
      <c r="D83" s="137"/>
      <c r="E83" s="137"/>
      <c r="F83" s="137"/>
      <c r="G83" s="137"/>
      <c r="H83" s="137"/>
      <c r="I83" s="137"/>
      <c r="J83" s="138"/>
      <c r="K83" s="46">
        <f>SUM(K81:K82)</f>
        <v>2</v>
      </c>
      <c r="L83" s="47" t="s">
        <v>8</v>
      </c>
      <c r="M83" s="48">
        <f>SUM(M81:M82)</f>
        <v>605270</v>
      </c>
    </row>
    <row r="84" spans="1:15" s="2" customFormat="1" ht="45" x14ac:dyDescent="0.25">
      <c r="A84" s="139">
        <v>6</v>
      </c>
      <c r="B84" s="139">
        <v>560067</v>
      </c>
      <c r="C84" s="133" t="s">
        <v>154</v>
      </c>
      <c r="D84" s="25">
        <v>44530</v>
      </c>
      <c r="E84" s="31" t="s">
        <v>19</v>
      </c>
      <c r="F84" s="24">
        <v>253700</v>
      </c>
      <c r="G84" s="34" t="s">
        <v>108</v>
      </c>
      <c r="H84" s="34"/>
      <c r="I84" s="34" t="s">
        <v>92</v>
      </c>
      <c r="J84" s="34" t="s">
        <v>106</v>
      </c>
      <c r="K84" s="24">
        <v>1</v>
      </c>
      <c r="L84" s="26">
        <v>525000</v>
      </c>
      <c r="M84" s="26">
        <v>525000</v>
      </c>
    </row>
    <row r="85" spans="1:15" s="2" customFormat="1" ht="45" x14ac:dyDescent="0.25">
      <c r="A85" s="141"/>
      <c r="B85" s="141"/>
      <c r="C85" s="135"/>
      <c r="D85" s="25">
        <v>44530</v>
      </c>
      <c r="E85" s="31" t="s">
        <v>52</v>
      </c>
      <c r="F85" s="24">
        <v>162290</v>
      </c>
      <c r="G85" s="34" t="s">
        <v>108</v>
      </c>
      <c r="H85" s="34">
        <v>15</v>
      </c>
      <c r="I85" s="34" t="s">
        <v>92</v>
      </c>
      <c r="J85" s="34" t="s">
        <v>106</v>
      </c>
      <c r="K85" s="24">
        <v>1</v>
      </c>
      <c r="L85" s="26">
        <v>496000</v>
      </c>
      <c r="M85" s="37">
        <v>496000</v>
      </c>
    </row>
    <row r="86" spans="1:15" s="2" customFormat="1" x14ac:dyDescent="0.25">
      <c r="A86" s="136" t="s">
        <v>134</v>
      </c>
      <c r="B86" s="137"/>
      <c r="C86" s="137"/>
      <c r="D86" s="137"/>
      <c r="E86" s="137"/>
      <c r="F86" s="137"/>
      <c r="G86" s="137"/>
      <c r="H86" s="137"/>
      <c r="I86" s="137"/>
      <c r="J86" s="138"/>
      <c r="K86" s="46">
        <f>SUM(K84:K85)</f>
        <v>2</v>
      </c>
      <c r="L86" s="46" t="s">
        <v>8</v>
      </c>
      <c r="M86" s="48">
        <f>SUM(M84:M85)</f>
        <v>1021000</v>
      </c>
    </row>
    <row r="87" spans="1:15" s="2" customFormat="1" ht="45" x14ac:dyDescent="0.25">
      <c r="A87" s="139">
        <v>7</v>
      </c>
      <c r="B87" s="139">
        <v>560071</v>
      </c>
      <c r="C87" s="133" t="s">
        <v>138</v>
      </c>
      <c r="D87" s="25">
        <v>44530</v>
      </c>
      <c r="E87" s="32" t="s">
        <v>53</v>
      </c>
      <c r="F87" s="28">
        <v>261550</v>
      </c>
      <c r="G87" s="35" t="s">
        <v>116</v>
      </c>
      <c r="H87" s="35"/>
      <c r="I87" s="35" t="s">
        <v>92</v>
      </c>
      <c r="J87" s="35" t="s">
        <v>109</v>
      </c>
      <c r="K87" s="28">
        <v>1</v>
      </c>
      <c r="L87" s="29">
        <v>1761666</v>
      </c>
      <c r="M87" s="29">
        <v>1761666</v>
      </c>
    </row>
    <row r="88" spans="1:15" s="2" customFormat="1" ht="45" x14ac:dyDescent="0.25">
      <c r="A88" s="141"/>
      <c r="B88" s="141"/>
      <c r="C88" s="135"/>
      <c r="D88" s="25">
        <v>44530</v>
      </c>
      <c r="E88" s="31" t="s">
        <v>56</v>
      </c>
      <c r="F88" s="24">
        <v>150480</v>
      </c>
      <c r="G88" s="34" t="s">
        <v>256</v>
      </c>
      <c r="H88" s="34"/>
      <c r="I88" s="34" t="s">
        <v>93</v>
      </c>
      <c r="J88" s="35" t="s">
        <v>110</v>
      </c>
      <c r="K88" s="24">
        <v>1</v>
      </c>
      <c r="L88" s="26">
        <v>678666</v>
      </c>
      <c r="M88" s="26">
        <v>678666</v>
      </c>
    </row>
    <row r="89" spans="1:15" s="2" customFormat="1" ht="15" customHeight="1" x14ac:dyDescent="0.25">
      <c r="A89" s="124" t="s">
        <v>134</v>
      </c>
      <c r="B89" s="125"/>
      <c r="C89" s="125"/>
      <c r="D89" s="125"/>
      <c r="E89" s="125"/>
      <c r="F89" s="125"/>
      <c r="G89" s="125"/>
      <c r="H89" s="125"/>
      <c r="I89" s="125"/>
      <c r="J89" s="126"/>
      <c r="K89" s="46">
        <f>SUM(K87:K88)</f>
        <v>2</v>
      </c>
      <c r="L89" s="47" t="s">
        <v>8</v>
      </c>
      <c r="M89" s="48">
        <f>SUM(M87:M88)</f>
        <v>2440332</v>
      </c>
    </row>
    <row r="90" spans="1:15" s="2" customFormat="1" ht="60" customHeight="1" x14ac:dyDescent="0.25">
      <c r="A90" s="139">
        <v>8</v>
      </c>
      <c r="B90" s="139">
        <v>560072</v>
      </c>
      <c r="C90" s="133" t="s">
        <v>139</v>
      </c>
      <c r="D90" s="25">
        <v>44530</v>
      </c>
      <c r="E90" s="31" t="s">
        <v>18</v>
      </c>
      <c r="F90" s="24">
        <v>191160</v>
      </c>
      <c r="G90" s="33" t="s">
        <v>111</v>
      </c>
      <c r="H90" s="34">
        <v>90</v>
      </c>
      <c r="I90" s="34" t="s">
        <v>92</v>
      </c>
      <c r="J90" s="34" t="s">
        <v>101</v>
      </c>
      <c r="K90" s="24">
        <v>1</v>
      </c>
      <c r="L90" s="27">
        <v>3706000</v>
      </c>
      <c r="M90" s="26">
        <v>3706000</v>
      </c>
    </row>
    <row r="91" spans="1:15" s="2" customFormat="1" ht="45" x14ac:dyDescent="0.25">
      <c r="A91" s="140"/>
      <c r="B91" s="140"/>
      <c r="C91" s="134"/>
      <c r="D91" s="25">
        <v>44530</v>
      </c>
      <c r="E91" s="31" t="s">
        <v>20</v>
      </c>
      <c r="F91" s="24">
        <v>253700</v>
      </c>
      <c r="G91" s="34" t="s">
        <v>112</v>
      </c>
      <c r="H91" s="34">
        <v>24</v>
      </c>
      <c r="I91" s="34" t="s">
        <v>92</v>
      </c>
      <c r="J91" s="34" t="s">
        <v>106</v>
      </c>
      <c r="K91" s="24">
        <v>1</v>
      </c>
      <c r="L91" s="27">
        <v>531933</v>
      </c>
      <c r="M91" s="26">
        <v>531933</v>
      </c>
    </row>
    <row r="92" spans="1:15" s="2" customFormat="1" ht="60" x14ac:dyDescent="0.25">
      <c r="A92" s="140"/>
      <c r="B92" s="140"/>
      <c r="C92" s="134"/>
      <c r="D92" s="25">
        <v>44530</v>
      </c>
      <c r="E92" s="31" t="s">
        <v>21</v>
      </c>
      <c r="F92" s="24">
        <v>119540</v>
      </c>
      <c r="G92" s="34" t="s">
        <v>113</v>
      </c>
      <c r="H92" s="34">
        <v>2</v>
      </c>
      <c r="I92" s="34" t="s">
        <v>114</v>
      </c>
      <c r="J92" s="34" t="s">
        <v>115</v>
      </c>
      <c r="K92" s="24">
        <v>1</v>
      </c>
      <c r="L92" s="27">
        <v>741785</v>
      </c>
      <c r="M92" s="26">
        <v>741785</v>
      </c>
    </row>
    <row r="93" spans="1:15" s="2" customFormat="1" ht="60" x14ac:dyDescent="0.25">
      <c r="A93" s="140"/>
      <c r="B93" s="140"/>
      <c r="C93" s="134"/>
      <c r="D93" s="25">
        <v>44530</v>
      </c>
      <c r="E93" s="31" t="s">
        <v>22</v>
      </c>
      <c r="F93" s="24">
        <v>261550</v>
      </c>
      <c r="G93" s="34" t="s">
        <v>116</v>
      </c>
      <c r="H93" s="34"/>
      <c r="I93" s="34" t="s">
        <v>114</v>
      </c>
      <c r="J93" s="34" t="s">
        <v>104</v>
      </c>
      <c r="K93" s="24">
        <v>1</v>
      </c>
      <c r="L93" s="27">
        <v>1681334.76</v>
      </c>
      <c r="M93" s="26">
        <v>1681334.76</v>
      </c>
    </row>
    <row r="94" spans="1:15" s="2" customFormat="1" ht="60" x14ac:dyDescent="0.25">
      <c r="A94" s="141"/>
      <c r="B94" s="141"/>
      <c r="C94" s="135"/>
      <c r="D94" s="25">
        <v>44530</v>
      </c>
      <c r="E94" s="31" t="s">
        <v>23</v>
      </c>
      <c r="F94" s="24">
        <v>156870</v>
      </c>
      <c r="G94" s="34" t="s">
        <v>117</v>
      </c>
      <c r="H94" s="34"/>
      <c r="I94" s="34" t="s">
        <v>114</v>
      </c>
      <c r="J94" s="34" t="s">
        <v>104</v>
      </c>
      <c r="K94" s="24">
        <v>3</v>
      </c>
      <c r="L94" s="27">
        <v>232250</v>
      </c>
      <c r="M94" s="26">
        <v>696750</v>
      </c>
    </row>
    <row r="95" spans="1:15" s="2" customFormat="1" ht="15" customHeight="1" x14ac:dyDescent="0.25">
      <c r="A95" s="124" t="s">
        <v>134</v>
      </c>
      <c r="B95" s="125"/>
      <c r="C95" s="125"/>
      <c r="D95" s="125"/>
      <c r="E95" s="125"/>
      <c r="F95" s="125"/>
      <c r="G95" s="125"/>
      <c r="H95" s="125"/>
      <c r="I95" s="125"/>
      <c r="J95" s="126"/>
      <c r="K95" s="46">
        <f>SUM(K90:K94)</f>
        <v>7</v>
      </c>
      <c r="L95" s="47" t="s">
        <v>8</v>
      </c>
      <c r="M95" s="48">
        <f>SUM(M90:M94)</f>
        <v>7357802.7599999998</v>
      </c>
    </row>
    <row r="96" spans="1:15" s="2" customFormat="1" ht="60" customHeight="1" x14ac:dyDescent="0.25">
      <c r="A96" s="139">
        <v>9</v>
      </c>
      <c r="B96" s="139">
        <v>560080</v>
      </c>
      <c r="C96" s="133" t="s">
        <v>157</v>
      </c>
      <c r="D96" s="25">
        <v>44530</v>
      </c>
      <c r="E96" s="31" t="s">
        <v>10</v>
      </c>
      <c r="F96" s="24" t="s">
        <v>118</v>
      </c>
      <c r="G96" s="34" t="s">
        <v>112</v>
      </c>
      <c r="H96" s="34">
        <v>27</v>
      </c>
      <c r="I96" s="34" t="s">
        <v>92</v>
      </c>
      <c r="J96" s="34" t="s">
        <v>106</v>
      </c>
      <c r="K96" s="24">
        <v>1</v>
      </c>
      <c r="L96" s="26">
        <v>6811533.3300000001</v>
      </c>
      <c r="M96" s="26">
        <v>6811533.3300000001</v>
      </c>
    </row>
    <row r="97" spans="1:14" s="2" customFormat="1" ht="45" x14ac:dyDescent="0.25">
      <c r="A97" s="141"/>
      <c r="B97" s="141"/>
      <c r="C97" s="135"/>
      <c r="D97" s="25">
        <v>44530</v>
      </c>
      <c r="E97" s="31" t="s">
        <v>11</v>
      </c>
      <c r="F97" s="24" t="s">
        <v>119</v>
      </c>
      <c r="G97" s="34" t="s">
        <v>112</v>
      </c>
      <c r="H97" s="34">
        <v>27</v>
      </c>
      <c r="I97" s="34" t="s">
        <v>92</v>
      </c>
      <c r="J97" s="34" t="s">
        <v>106</v>
      </c>
      <c r="K97" s="24">
        <v>1</v>
      </c>
      <c r="L97" s="26">
        <v>6095510.8899999997</v>
      </c>
      <c r="M97" s="26">
        <v>6095510.8899999997</v>
      </c>
    </row>
    <row r="98" spans="1:14" s="2" customFormat="1" x14ac:dyDescent="0.25">
      <c r="A98" s="124" t="s">
        <v>134</v>
      </c>
      <c r="B98" s="125"/>
      <c r="C98" s="125"/>
      <c r="D98" s="125"/>
      <c r="E98" s="125"/>
      <c r="F98" s="125"/>
      <c r="G98" s="125"/>
      <c r="H98" s="125"/>
      <c r="I98" s="125"/>
      <c r="J98" s="126"/>
      <c r="K98" s="46">
        <f>SUM(K96:K97)</f>
        <v>2</v>
      </c>
      <c r="L98" s="47" t="s">
        <v>8</v>
      </c>
      <c r="M98" s="48">
        <f>SUM(M96:M97)</f>
        <v>12907044.219999999</v>
      </c>
    </row>
    <row r="99" spans="1:14" s="2" customFormat="1" ht="37.15" customHeight="1" x14ac:dyDescent="0.25">
      <c r="A99" s="139">
        <v>10</v>
      </c>
      <c r="B99" s="139">
        <v>560083</v>
      </c>
      <c r="C99" s="133" t="s">
        <v>158</v>
      </c>
      <c r="D99" s="25">
        <v>44530</v>
      </c>
      <c r="E99" s="31" t="s">
        <v>236</v>
      </c>
      <c r="F99" s="24">
        <v>261740</v>
      </c>
      <c r="G99" s="34"/>
      <c r="H99" s="34"/>
      <c r="I99" s="34" t="s">
        <v>93</v>
      </c>
      <c r="J99" s="34" t="s">
        <v>104</v>
      </c>
      <c r="K99" s="24">
        <v>1</v>
      </c>
      <c r="L99" s="27">
        <v>1563333.33</v>
      </c>
      <c r="M99" s="27">
        <v>1563333.33</v>
      </c>
    </row>
    <row r="100" spans="1:14" s="2" customFormat="1" ht="45" x14ac:dyDescent="0.25">
      <c r="A100" s="140"/>
      <c r="B100" s="140"/>
      <c r="C100" s="134"/>
      <c r="D100" s="25">
        <v>44530</v>
      </c>
      <c r="E100" s="31" t="s">
        <v>54</v>
      </c>
      <c r="F100" s="24">
        <v>261530</v>
      </c>
      <c r="G100" s="34"/>
      <c r="H100" s="34"/>
      <c r="I100" s="34" t="s">
        <v>93</v>
      </c>
      <c r="J100" s="34" t="s">
        <v>104</v>
      </c>
      <c r="K100" s="24">
        <v>1</v>
      </c>
      <c r="L100" s="27">
        <v>1120083.33</v>
      </c>
      <c r="M100" s="27">
        <v>1120083.33</v>
      </c>
    </row>
    <row r="101" spans="1:14" s="2" customFormat="1" ht="48.75" customHeight="1" x14ac:dyDescent="0.25">
      <c r="A101" s="141"/>
      <c r="B101" s="141"/>
      <c r="C101" s="135"/>
      <c r="D101" s="25">
        <v>44530</v>
      </c>
      <c r="E101" s="31" t="s">
        <v>55</v>
      </c>
      <c r="F101" s="24">
        <v>261550</v>
      </c>
      <c r="G101" s="34"/>
      <c r="H101" s="34"/>
      <c r="I101" s="34" t="s">
        <v>92</v>
      </c>
      <c r="J101" s="34" t="s">
        <v>104</v>
      </c>
      <c r="K101" s="24">
        <v>1</v>
      </c>
      <c r="L101" s="27">
        <v>1953333.33</v>
      </c>
      <c r="M101" s="27">
        <v>1953333.33</v>
      </c>
    </row>
    <row r="102" spans="1:14" s="2" customFormat="1" x14ac:dyDescent="0.25">
      <c r="A102" s="124" t="s">
        <v>134</v>
      </c>
      <c r="B102" s="125"/>
      <c r="C102" s="125"/>
      <c r="D102" s="125"/>
      <c r="E102" s="125"/>
      <c r="F102" s="125"/>
      <c r="G102" s="125"/>
      <c r="H102" s="125"/>
      <c r="I102" s="125"/>
      <c r="J102" s="126"/>
      <c r="K102" s="46">
        <f>SUM(K99:K101)</f>
        <v>3</v>
      </c>
      <c r="L102" s="46" t="s">
        <v>8</v>
      </c>
      <c r="M102" s="48">
        <f>SUM(M99:M101)</f>
        <v>4636749.99</v>
      </c>
    </row>
    <row r="103" spans="1:14" s="2" customFormat="1" ht="89.45" customHeight="1" x14ac:dyDescent="0.25">
      <c r="A103" s="101">
        <v>11</v>
      </c>
      <c r="B103" s="101">
        <v>560085</v>
      </c>
      <c r="C103" s="38" t="s">
        <v>140</v>
      </c>
      <c r="D103" s="25">
        <v>44530</v>
      </c>
      <c r="E103" s="31" t="s">
        <v>41</v>
      </c>
      <c r="F103" s="24">
        <v>191220</v>
      </c>
      <c r="G103" s="34"/>
      <c r="H103" s="34"/>
      <c r="I103" s="34" t="s">
        <v>114</v>
      </c>
      <c r="J103" s="34" t="s">
        <v>104</v>
      </c>
      <c r="K103" s="24">
        <v>1</v>
      </c>
      <c r="L103" s="27">
        <v>6410000</v>
      </c>
      <c r="M103" s="26">
        <v>6410000</v>
      </c>
    </row>
    <row r="104" spans="1:14" s="2" customFormat="1" x14ac:dyDescent="0.25">
      <c r="A104" s="124" t="s">
        <v>134</v>
      </c>
      <c r="B104" s="125"/>
      <c r="C104" s="125"/>
      <c r="D104" s="125"/>
      <c r="E104" s="125"/>
      <c r="F104" s="125"/>
      <c r="G104" s="125"/>
      <c r="H104" s="125"/>
      <c r="I104" s="125"/>
      <c r="J104" s="126"/>
      <c r="K104" s="46">
        <f>SUM(K103)</f>
        <v>1</v>
      </c>
      <c r="L104" s="47" t="s">
        <v>8</v>
      </c>
      <c r="M104" s="48">
        <f>SUM(M103)</f>
        <v>6410000</v>
      </c>
    </row>
    <row r="105" spans="1:14" s="2" customFormat="1" ht="54" customHeight="1" x14ac:dyDescent="0.25">
      <c r="A105" s="139">
        <v>12</v>
      </c>
      <c r="B105" s="139">
        <v>560267</v>
      </c>
      <c r="C105" s="133" t="s">
        <v>160</v>
      </c>
      <c r="D105" s="25">
        <v>44530</v>
      </c>
      <c r="E105" s="32" t="s">
        <v>237</v>
      </c>
      <c r="F105" s="28">
        <v>260250</v>
      </c>
      <c r="G105" s="35" t="s">
        <v>120</v>
      </c>
      <c r="H105" s="35"/>
      <c r="I105" s="35" t="s">
        <v>92</v>
      </c>
      <c r="J105" s="35" t="s">
        <v>106</v>
      </c>
      <c r="K105" s="28">
        <v>1</v>
      </c>
      <c r="L105" s="30">
        <v>5383333.3300000001</v>
      </c>
      <c r="M105" s="29">
        <v>5383333.3300000001</v>
      </c>
      <c r="N105" s="3"/>
    </row>
    <row r="106" spans="1:14" s="2" customFormat="1" ht="56.25" customHeight="1" x14ac:dyDescent="0.25">
      <c r="A106" s="141"/>
      <c r="B106" s="141"/>
      <c r="C106" s="135"/>
      <c r="D106" s="25">
        <v>44530</v>
      </c>
      <c r="E106" s="32" t="s">
        <v>238</v>
      </c>
      <c r="F106" s="28">
        <v>260250</v>
      </c>
      <c r="G106" s="35" t="s">
        <v>120</v>
      </c>
      <c r="H106" s="35"/>
      <c r="I106" s="35" t="s">
        <v>92</v>
      </c>
      <c r="J106" s="35" t="s">
        <v>106</v>
      </c>
      <c r="K106" s="28">
        <v>1</v>
      </c>
      <c r="L106" s="30">
        <v>4050000</v>
      </c>
      <c r="M106" s="29">
        <v>4050000</v>
      </c>
      <c r="N106" s="3"/>
    </row>
    <row r="107" spans="1:14" s="2" customFormat="1" x14ac:dyDescent="0.25">
      <c r="A107" s="124" t="s">
        <v>134</v>
      </c>
      <c r="B107" s="125"/>
      <c r="C107" s="125"/>
      <c r="D107" s="125"/>
      <c r="E107" s="125"/>
      <c r="F107" s="125"/>
      <c r="G107" s="125"/>
      <c r="H107" s="125"/>
      <c r="I107" s="125"/>
      <c r="J107" s="126"/>
      <c r="K107" s="46">
        <f>SUM(K105:K106)</f>
        <v>2</v>
      </c>
      <c r="L107" s="47" t="s">
        <v>8</v>
      </c>
      <c r="M107" s="48">
        <f>SUM(M105:M106)</f>
        <v>9433333.3300000001</v>
      </c>
      <c r="N107" s="3"/>
    </row>
    <row r="108" spans="1:14" s="2" customFormat="1" ht="81" customHeight="1" x14ac:dyDescent="0.25">
      <c r="A108" s="101">
        <v>13</v>
      </c>
      <c r="B108" s="101">
        <v>560268</v>
      </c>
      <c r="C108" s="38" t="s">
        <v>161</v>
      </c>
      <c r="D108" s="25">
        <v>44530</v>
      </c>
      <c r="E108" s="32" t="s">
        <v>42</v>
      </c>
      <c r="F108" s="28">
        <v>200690</v>
      </c>
      <c r="G108" s="35" t="s">
        <v>121</v>
      </c>
      <c r="H108" s="35">
        <v>40</v>
      </c>
      <c r="I108" s="35" t="s">
        <v>92</v>
      </c>
      <c r="J108" s="35" t="s">
        <v>101</v>
      </c>
      <c r="K108" s="28">
        <v>5</v>
      </c>
      <c r="L108" s="29">
        <v>495000</v>
      </c>
      <c r="M108" s="29">
        <v>2475000</v>
      </c>
    </row>
    <row r="109" spans="1:14" s="2" customFormat="1" ht="15" customHeight="1" x14ac:dyDescent="0.25">
      <c r="A109" s="124" t="s">
        <v>134</v>
      </c>
      <c r="B109" s="125"/>
      <c r="C109" s="125"/>
      <c r="D109" s="125"/>
      <c r="E109" s="125"/>
      <c r="F109" s="125"/>
      <c r="G109" s="125"/>
      <c r="H109" s="125"/>
      <c r="I109" s="125"/>
      <c r="J109" s="126"/>
      <c r="K109" s="46">
        <v>5</v>
      </c>
      <c r="L109" s="47" t="s">
        <v>8</v>
      </c>
      <c r="M109" s="48">
        <f>SUM(M108)</f>
        <v>2475000</v>
      </c>
    </row>
    <row r="110" spans="1:14" s="2" customFormat="1" ht="37.9" customHeight="1" x14ac:dyDescent="0.25">
      <c r="A110" s="99">
        <v>14</v>
      </c>
      <c r="B110" s="99">
        <v>560032</v>
      </c>
      <c r="C110" s="96" t="s">
        <v>192</v>
      </c>
      <c r="D110" s="64">
        <v>44559</v>
      </c>
      <c r="E110" s="57" t="s">
        <v>191</v>
      </c>
      <c r="F110" s="58">
        <v>1</v>
      </c>
      <c r="G110" s="59" t="s">
        <v>257</v>
      </c>
      <c r="H110" s="59"/>
      <c r="I110" s="59" t="s">
        <v>93</v>
      </c>
      <c r="J110" s="59" t="s">
        <v>101</v>
      </c>
      <c r="K110" s="58">
        <v>1</v>
      </c>
      <c r="L110" s="60">
        <v>713333.33</v>
      </c>
      <c r="M110" s="60">
        <v>713333.33</v>
      </c>
    </row>
    <row r="111" spans="1:14" s="2" customFormat="1" ht="60" x14ac:dyDescent="0.25">
      <c r="A111" s="56"/>
      <c r="B111" s="56"/>
      <c r="C111" s="98"/>
      <c r="D111" s="64">
        <v>44559</v>
      </c>
      <c r="E111" s="32" t="s">
        <v>193</v>
      </c>
      <c r="F111" s="28">
        <v>1</v>
      </c>
      <c r="G111" s="59" t="s">
        <v>257</v>
      </c>
      <c r="H111" s="35"/>
      <c r="I111" s="35" t="s">
        <v>92</v>
      </c>
      <c r="J111" s="35" t="s">
        <v>101</v>
      </c>
      <c r="K111" s="28">
        <v>2</v>
      </c>
      <c r="L111" s="29">
        <v>873333.33</v>
      </c>
      <c r="M111" s="29">
        <v>1746666.66</v>
      </c>
    </row>
    <row r="112" spans="1:14" s="2" customFormat="1" ht="60" x14ac:dyDescent="0.25">
      <c r="A112" s="56"/>
      <c r="B112" s="56"/>
      <c r="C112" s="98"/>
      <c r="D112" s="64">
        <v>44559</v>
      </c>
      <c r="E112" s="32" t="s">
        <v>193</v>
      </c>
      <c r="F112" s="28">
        <v>1</v>
      </c>
      <c r="G112" s="59" t="s">
        <v>257</v>
      </c>
      <c r="H112" s="35"/>
      <c r="I112" s="35" t="s">
        <v>92</v>
      </c>
      <c r="J112" s="35" t="s">
        <v>101</v>
      </c>
      <c r="K112" s="28">
        <v>2</v>
      </c>
      <c r="L112" s="29">
        <v>275000</v>
      </c>
      <c r="M112" s="29">
        <v>550000</v>
      </c>
    </row>
    <row r="113" spans="1:13" s="2" customFormat="1" ht="60" x14ac:dyDescent="0.25">
      <c r="A113" s="56"/>
      <c r="B113" s="56"/>
      <c r="C113" s="98"/>
      <c r="D113" s="64">
        <v>44559</v>
      </c>
      <c r="E113" s="32" t="s">
        <v>193</v>
      </c>
      <c r="F113" s="28">
        <v>1</v>
      </c>
      <c r="G113" s="59" t="s">
        <v>257</v>
      </c>
      <c r="H113" s="35"/>
      <c r="I113" s="35" t="s">
        <v>92</v>
      </c>
      <c r="J113" s="35" t="s">
        <v>101</v>
      </c>
      <c r="K113" s="28">
        <v>4</v>
      </c>
      <c r="L113" s="29">
        <v>445000</v>
      </c>
      <c r="M113" s="29">
        <v>1780000</v>
      </c>
    </row>
    <row r="114" spans="1:13" s="2" customFormat="1" ht="45" x14ac:dyDescent="0.25">
      <c r="A114" s="56"/>
      <c r="B114" s="56"/>
      <c r="C114" s="98"/>
      <c r="D114" s="64">
        <v>44559</v>
      </c>
      <c r="E114" s="32" t="s">
        <v>194</v>
      </c>
      <c r="F114" s="28">
        <v>276070</v>
      </c>
      <c r="G114" s="59" t="s">
        <v>257</v>
      </c>
      <c r="H114" s="35"/>
      <c r="I114" s="35" t="s">
        <v>92</v>
      </c>
      <c r="J114" s="35" t="s">
        <v>101</v>
      </c>
      <c r="K114" s="28">
        <v>1</v>
      </c>
      <c r="L114" s="29">
        <v>3036666.67</v>
      </c>
      <c r="M114" s="29">
        <v>3036666.67</v>
      </c>
    </row>
    <row r="115" spans="1:13" s="2" customFormat="1" ht="45" x14ac:dyDescent="0.25">
      <c r="A115" s="56"/>
      <c r="B115" s="56"/>
      <c r="C115" s="98"/>
      <c r="D115" s="64">
        <v>44559</v>
      </c>
      <c r="E115" s="32" t="s">
        <v>195</v>
      </c>
      <c r="F115" s="28" t="s">
        <v>196</v>
      </c>
      <c r="G115" s="35" t="s">
        <v>112</v>
      </c>
      <c r="H115" s="35">
        <v>52</v>
      </c>
      <c r="I115" s="35" t="s">
        <v>92</v>
      </c>
      <c r="J115" s="35" t="s">
        <v>106</v>
      </c>
      <c r="K115" s="28">
        <v>1</v>
      </c>
      <c r="L115" s="29">
        <v>1607333.33</v>
      </c>
      <c r="M115" s="29">
        <v>1607333.33</v>
      </c>
    </row>
    <row r="116" spans="1:13" s="2" customFormat="1" ht="45" x14ac:dyDescent="0.25">
      <c r="A116" s="56"/>
      <c r="B116" s="56"/>
      <c r="C116" s="98"/>
      <c r="D116" s="64">
        <v>44559</v>
      </c>
      <c r="E116" s="32" t="s">
        <v>197</v>
      </c>
      <c r="F116" s="28" t="s">
        <v>198</v>
      </c>
      <c r="G116" s="35" t="s">
        <v>199</v>
      </c>
      <c r="H116" s="35"/>
      <c r="I116" s="35" t="s">
        <v>92</v>
      </c>
      <c r="J116" s="35" t="s">
        <v>200</v>
      </c>
      <c r="K116" s="28">
        <v>3</v>
      </c>
      <c r="L116" s="29">
        <v>547186.67000000004</v>
      </c>
      <c r="M116" s="29">
        <v>1641560.01</v>
      </c>
    </row>
    <row r="117" spans="1:13" s="2" customFormat="1" ht="75" x14ac:dyDescent="0.25">
      <c r="A117" s="56"/>
      <c r="B117" s="56"/>
      <c r="C117" s="98"/>
      <c r="D117" s="64">
        <v>44559</v>
      </c>
      <c r="E117" s="32" t="s">
        <v>201</v>
      </c>
      <c r="F117" s="28">
        <v>291830</v>
      </c>
      <c r="G117" s="35" t="s">
        <v>199</v>
      </c>
      <c r="H117" s="35"/>
      <c r="I117" s="35" t="s">
        <v>93</v>
      </c>
      <c r="J117" s="35" t="s">
        <v>200</v>
      </c>
      <c r="K117" s="28">
        <v>1</v>
      </c>
      <c r="L117" s="29">
        <v>393333.33</v>
      </c>
      <c r="M117" s="29">
        <v>393333.33</v>
      </c>
    </row>
    <row r="118" spans="1:13" s="2" customFormat="1" ht="45" x14ac:dyDescent="0.25">
      <c r="A118" s="56"/>
      <c r="B118" s="56"/>
      <c r="C118" s="98"/>
      <c r="D118" s="64">
        <v>44559</v>
      </c>
      <c r="E118" s="32" t="s">
        <v>202</v>
      </c>
      <c r="F118" s="28">
        <v>16</v>
      </c>
      <c r="G118" s="35" t="s">
        <v>203</v>
      </c>
      <c r="H118" s="35">
        <v>18</v>
      </c>
      <c r="I118" s="35" t="s">
        <v>92</v>
      </c>
      <c r="J118" s="35" t="s">
        <v>204</v>
      </c>
      <c r="K118" s="28">
        <v>2</v>
      </c>
      <c r="L118" s="29">
        <v>660000</v>
      </c>
      <c r="M118" s="29">
        <v>1320000</v>
      </c>
    </row>
    <row r="119" spans="1:13" s="2" customFormat="1" ht="45" x14ac:dyDescent="0.25">
      <c r="A119" s="63"/>
      <c r="B119" s="63"/>
      <c r="C119" s="97"/>
      <c r="D119" s="64">
        <v>44559</v>
      </c>
      <c r="E119" s="32" t="s">
        <v>205</v>
      </c>
      <c r="F119" s="28">
        <v>113880</v>
      </c>
      <c r="G119" s="35" t="s">
        <v>206</v>
      </c>
      <c r="H119" s="35"/>
      <c r="I119" s="35" t="s">
        <v>92</v>
      </c>
      <c r="J119" s="35" t="s">
        <v>200</v>
      </c>
      <c r="K119" s="28">
        <v>1</v>
      </c>
      <c r="L119" s="29">
        <v>7833333.3300000001</v>
      </c>
      <c r="M119" s="29">
        <v>7833333.3300000001</v>
      </c>
    </row>
    <row r="120" spans="1:13" s="2" customFormat="1" x14ac:dyDescent="0.25">
      <c r="A120" s="124" t="s">
        <v>134</v>
      </c>
      <c r="B120" s="125"/>
      <c r="C120" s="125"/>
      <c r="D120" s="125"/>
      <c r="E120" s="125"/>
      <c r="F120" s="125"/>
      <c r="G120" s="125"/>
      <c r="H120" s="125"/>
      <c r="I120" s="125"/>
      <c r="J120" s="126"/>
      <c r="K120" s="62">
        <f>SUM(K110:K119)</f>
        <v>18</v>
      </c>
      <c r="L120" s="47" t="s">
        <v>8</v>
      </c>
      <c r="M120" s="61">
        <f>SUM(M110:M119)</f>
        <v>20622226.66</v>
      </c>
    </row>
    <row r="121" spans="1:13" s="2" customFormat="1" ht="60" x14ac:dyDescent="0.25">
      <c r="A121" s="99">
        <v>15</v>
      </c>
      <c r="B121" s="102">
        <v>560055</v>
      </c>
      <c r="C121" s="68" t="s">
        <v>208</v>
      </c>
      <c r="D121" s="25">
        <v>44559</v>
      </c>
      <c r="E121" s="32" t="s">
        <v>19</v>
      </c>
      <c r="F121" s="28">
        <v>253700</v>
      </c>
      <c r="G121" s="35" t="s">
        <v>112</v>
      </c>
      <c r="H121" s="35">
        <v>11</v>
      </c>
      <c r="I121" s="35" t="s">
        <v>92</v>
      </c>
      <c r="J121" s="35" t="s">
        <v>106</v>
      </c>
      <c r="K121" s="28">
        <v>1</v>
      </c>
      <c r="L121" s="29">
        <v>562166.67000000004</v>
      </c>
      <c r="M121" s="29">
        <v>562166.67000000004</v>
      </c>
    </row>
    <row r="122" spans="1:13" s="2" customFormat="1" ht="45" x14ac:dyDescent="0.25">
      <c r="A122" s="56"/>
      <c r="B122" s="53"/>
      <c r="C122" s="66"/>
      <c r="D122" s="25">
        <v>44559</v>
      </c>
      <c r="E122" s="32" t="s">
        <v>209</v>
      </c>
      <c r="F122" s="28">
        <v>184270</v>
      </c>
      <c r="G122" s="35" t="s">
        <v>210</v>
      </c>
      <c r="H122" s="35"/>
      <c r="I122" s="35" t="s">
        <v>92</v>
      </c>
      <c r="J122" s="35" t="s">
        <v>101</v>
      </c>
      <c r="K122" s="28">
        <v>3</v>
      </c>
      <c r="L122" s="29">
        <v>231300</v>
      </c>
      <c r="M122" s="29">
        <v>693900</v>
      </c>
    </row>
    <row r="123" spans="1:13" s="2" customFormat="1" ht="45" x14ac:dyDescent="0.25">
      <c r="A123" s="63"/>
      <c r="B123" s="55"/>
      <c r="C123" s="67"/>
      <c r="D123" s="25">
        <v>44559</v>
      </c>
      <c r="E123" s="32" t="s">
        <v>52</v>
      </c>
      <c r="F123" s="28">
        <v>162210</v>
      </c>
      <c r="G123" s="35" t="s">
        <v>112</v>
      </c>
      <c r="H123" s="35">
        <v>11</v>
      </c>
      <c r="I123" s="35" t="s">
        <v>92</v>
      </c>
      <c r="J123" s="35" t="s">
        <v>106</v>
      </c>
      <c r="K123" s="28">
        <v>1</v>
      </c>
      <c r="L123" s="29">
        <v>615133.32999999996</v>
      </c>
      <c r="M123" s="29">
        <v>615133.32999999996</v>
      </c>
    </row>
    <row r="124" spans="1:13" s="2" customFormat="1" x14ac:dyDescent="0.25">
      <c r="A124" s="124" t="s">
        <v>134</v>
      </c>
      <c r="B124" s="125"/>
      <c r="C124" s="125"/>
      <c r="D124" s="125"/>
      <c r="E124" s="125"/>
      <c r="F124" s="125"/>
      <c r="G124" s="125"/>
      <c r="H124" s="125"/>
      <c r="I124" s="125"/>
      <c r="J124" s="126"/>
      <c r="K124" s="62">
        <f>SUM(K121:K123)</f>
        <v>5</v>
      </c>
      <c r="L124" s="47" t="s">
        <v>8</v>
      </c>
      <c r="M124" s="61">
        <f>SUM(M121:M123)</f>
        <v>1871200</v>
      </c>
    </row>
    <row r="125" spans="1:13" s="2" customFormat="1" ht="60" x14ac:dyDescent="0.25">
      <c r="A125" s="99">
        <v>16</v>
      </c>
      <c r="B125" s="65">
        <v>560061</v>
      </c>
      <c r="C125" s="96" t="s">
        <v>211</v>
      </c>
      <c r="D125" s="64">
        <v>44559</v>
      </c>
      <c r="E125" s="32" t="s">
        <v>212</v>
      </c>
      <c r="F125" s="28">
        <v>191160</v>
      </c>
      <c r="G125" s="35" t="s">
        <v>213</v>
      </c>
      <c r="H125" s="35">
        <v>6</v>
      </c>
      <c r="I125" s="35" t="s">
        <v>114</v>
      </c>
      <c r="J125" s="35" t="s">
        <v>101</v>
      </c>
      <c r="K125" s="28">
        <v>2</v>
      </c>
      <c r="L125" s="29">
        <v>2180000</v>
      </c>
      <c r="M125" s="29">
        <v>4360000</v>
      </c>
    </row>
    <row r="126" spans="1:13" s="2" customFormat="1" ht="60.75" customHeight="1" x14ac:dyDescent="0.25">
      <c r="A126" s="63"/>
      <c r="B126" s="54"/>
      <c r="C126" s="97"/>
      <c r="D126" s="64">
        <v>44559</v>
      </c>
      <c r="E126" s="32" t="s">
        <v>23</v>
      </c>
      <c r="F126" s="28">
        <v>329250</v>
      </c>
      <c r="G126" s="35" t="s">
        <v>214</v>
      </c>
      <c r="H126" s="35">
        <v>6</v>
      </c>
      <c r="I126" s="35" t="s">
        <v>114</v>
      </c>
      <c r="J126" s="35" t="s">
        <v>101</v>
      </c>
      <c r="K126" s="28">
        <v>4</v>
      </c>
      <c r="L126" s="29">
        <v>199750</v>
      </c>
      <c r="M126" s="29">
        <v>799000</v>
      </c>
    </row>
    <row r="127" spans="1:13" s="2" customFormat="1" x14ac:dyDescent="0.25">
      <c r="A127" s="124" t="s">
        <v>134</v>
      </c>
      <c r="B127" s="125"/>
      <c r="C127" s="125"/>
      <c r="D127" s="125"/>
      <c r="E127" s="125"/>
      <c r="F127" s="125"/>
      <c r="G127" s="125"/>
      <c r="H127" s="125"/>
      <c r="I127" s="125"/>
      <c r="J127" s="126"/>
      <c r="K127" s="62">
        <f>SUM(K125:K126)</f>
        <v>6</v>
      </c>
      <c r="L127" s="47" t="s">
        <v>8</v>
      </c>
      <c r="M127" s="61">
        <f>SUM(M125:M126)</f>
        <v>5159000</v>
      </c>
    </row>
    <row r="128" spans="1:13" s="2" customFormat="1" ht="52.9" customHeight="1" x14ac:dyDescent="0.25">
      <c r="A128" s="101">
        <v>17</v>
      </c>
      <c r="B128" s="101">
        <v>560064</v>
      </c>
      <c r="C128" s="38" t="s">
        <v>216</v>
      </c>
      <c r="D128" s="64">
        <v>44559</v>
      </c>
      <c r="E128" s="32" t="s">
        <v>215</v>
      </c>
      <c r="F128" s="28">
        <v>291480</v>
      </c>
      <c r="G128" s="35" t="s">
        <v>105</v>
      </c>
      <c r="H128" s="35"/>
      <c r="I128" s="35" t="s">
        <v>92</v>
      </c>
      <c r="J128" s="35" t="s">
        <v>217</v>
      </c>
      <c r="K128" s="28">
        <v>1</v>
      </c>
      <c r="L128" s="29">
        <v>666183.32999999996</v>
      </c>
      <c r="M128" s="29">
        <v>666183.32999999996</v>
      </c>
    </row>
    <row r="129" spans="1:13" s="2" customFormat="1" x14ac:dyDescent="0.25">
      <c r="A129" s="124" t="s">
        <v>134</v>
      </c>
      <c r="B129" s="125"/>
      <c r="C129" s="125"/>
      <c r="D129" s="125"/>
      <c r="E129" s="125"/>
      <c r="F129" s="125"/>
      <c r="G129" s="125"/>
      <c r="H129" s="125"/>
      <c r="I129" s="125"/>
      <c r="J129" s="126"/>
      <c r="K129" s="62">
        <f>SUM(K128)</f>
        <v>1</v>
      </c>
      <c r="L129" s="47" t="s">
        <v>8</v>
      </c>
      <c r="M129" s="61">
        <f>SUM(M128)</f>
        <v>666183.32999999996</v>
      </c>
    </row>
    <row r="130" spans="1:13" s="2" customFormat="1" ht="52.9" customHeight="1" x14ac:dyDescent="0.25">
      <c r="A130" s="99">
        <v>18</v>
      </c>
      <c r="B130" s="139">
        <v>560069</v>
      </c>
      <c r="C130" s="142" t="s">
        <v>223</v>
      </c>
      <c r="D130" s="64">
        <v>44559</v>
      </c>
      <c r="E130" s="32" t="s">
        <v>53</v>
      </c>
      <c r="F130" s="28">
        <v>261550</v>
      </c>
      <c r="G130" s="35" t="s">
        <v>116</v>
      </c>
      <c r="H130" s="35"/>
      <c r="I130" s="35" t="s">
        <v>114</v>
      </c>
      <c r="J130" s="35" t="s">
        <v>228</v>
      </c>
      <c r="K130" s="28">
        <v>1</v>
      </c>
      <c r="L130" s="29">
        <v>1953333</v>
      </c>
      <c r="M130" s="29">
        <v>1953333</v>
      </c>
    </row>
    <row r="131" spans="1:13" s="2" customFormat="1" ht="41.45" customHeight="1" x14ac:dyDescent="0.25">
      <c r="A131" s="63"/>
      <c r="B131" s="141"/>
      <c r="C131" s="143"/>
      <c r="D131" s="64">
        <v>44559</v>
      </c>
      <c r="E131" s="32" t="s">
        <v>224</v>
      </c>
      <c r="F131" s="28">
        <v>191220</v>
      </c>
      <c r="G131" s="35" t="s">
        <v>105</v>
      </c>
      <c r="H131" s="35"/>
      <c r="I131" s="35" t="s">
        <v>92</v>
      </c>
      <c r="J131" s="35" t="s">
        <v>229</v>
      </c>
      <c r="K131" s="28">
        <v>1</v>
      </c>
      <c r="L131" s="29">
        <v>8029000</v>
      </c>
      <c r="M131" s="29">
        <v>8029000</v>
      </c>
    </row>
    <row r="132" spans="1:13" s="2" customFormat="1" x14ac:dyDescent="0.25">
      <c r="A132" s="124"/>
      <c r="B132" s="125"/>
      <c r="C132" s="125"/>
      <c r="D132" s="125"/>
      <c r="E132" s="125"/>
      <c r="F132" s="125"/>
      <c r="G132" s="125"/>
      <c r="H132" s="125"/>
      <c r="I132" s="125"/>
      <c r="J132" s="126"/>
      <c r="K132" s="62">
        <f>SUM(K130:K131)</f>
        <v>2</v>
      </c>
      <c r="L132" s="47" t="s">
        <v>8</v>
      </c>
      <c r="M132" s="61">
        <f>SUM(M130:M131)</f>
        <v>9982333</v>
      </c>
    </row>
    <row r="133" spans="1:13" s="2" customFormat="1" ht="58.15" customHeight="1" x14ac:dyDescent="0.25">
      <c r="A133" s="101">
        <v>19</v>
      </c>
      <c r="B133" s="101">
        <v>560070</v>
      </c>
      <c r="C133" s="38" t="s">
        <v>225</v>
      </c>
      <c r="D133" s="64">
        <v>44559</v>
      </c>
      <c r="E133" s="32" t="s">
        <v>226</v>
      </c>
      <c r="F133" s="28">
        <v>260250</v>
      </c>
      <c r="G133" s="35" t="s">
        <v>227</v>
      </c>
      <c r="H133" s="35"/>
      <c r="I133" s="35" t="s">
        <v>92</v>
      </c>
      <c r="J133" s="35" t="s">
        <v>241</v>
      </c>
      <c r="K133" s="28">
        <v>1</v>
      </c>
      <c r="L133" s="29">
        <v>5094305</v>
      </c>
      <c r="M133" s="29">
        <v>5094305</v>
      </c>
    </row>
    <row r="134" spans="1:13" s="2" customFormat="1" x14ac:dyDescent="0.25">
      <c r="A134" s="124" t="s">
        <v>134</v>
      </c>
      <c r="B134" s="125"/>
      <c r="C134" s="125"/>
      <c r="D134" s="125"/>
      <c r="E134" s="125"/>
      <c r="F134" s="125"/>
      <c r="G134" s="125"/>
      <c r="H134" s="125"/>
      <c r="I134" s="125"/>
      <c r="J134" s="126"/>
      <c r="K134" s="62">
        <f>SUM(K133)</f>
        <v>1</v>
      </c>
      <c r="L134" s="47" t="s">
        <v>8</v>
      </c>
      <c r="M134" s="61">
        <f>SUM(M133)</f>
        <v>5094305</v>
      </c>
    </row>
    <row r="135" spans="1:13" s="2" customFormat="1" ht="54" customHeight="1" x14ac:dyDescent="0.25">
      <c r="A135" s="99">
        <v>20</v>
      </c>
      <c r="B135" s="99">
        <v>560074</v>
      </c>
      <c r="C135" s="96" t="s">
        <v>218</v>
      </c>
      <c r="D135" s="64">
        <v>44559</v>
      </c>
      <c r="E135" s="32" t="s">
        <v>219</v>
      </c>
      <c r="F135" s="28">
        <v>114290</v>
      </c>
      <c r="G135" s="35" t="s">
        <v>222</v>
      </c>
      <c r="H135" s="35"/>
      <c r="I135" s="35" t="s">
        <v>92</v>
      </c>
      <c r="J135" s="35" t="s">
        <v>104</v>
      </c>
      <c r="K135" s="28">
        <v>1</v>
      </c>
      <c r="L135" s="29">
        <v>4256800</v>
      </c>
      <c r="M135" s="29">
        <v>4256800</v>
      </c>
    </row>
    <row r="136" spans="1:13" s="2" customFormat="1" ht="45" x14ac:dyDescent="0.25">
      <c r="A136" s="56"/>
      <c r="B136" s="56"/>
      <c r="C136" s="98"/>
      <c r="D136" s="64">
        <v>44559</v>
      </c>
      <c r="E136" s="32" t="s">
        <v>220</v>
      </c>
      <c r="F136" s="28">
        <v>135260</v>
      </c>
      <c r="G136" s="35" t="s">
        <v>210</v>
      </c>
      <c r="H136" s="35"/>
      <c r="I136" s="35" t="s">
        <v>93</v>
      </c>
      <c r="J136" s="35" t="s">
        <v>101</v>
      </c>
      <c r="K136" s="28">
        <v>1</v>
      </c>
      <c r="L136" s="29">
        <v>530566.67000000004</v>
      </c>
      <c r="M136" s="29">
        <v>530566.67000000004</v>
      </c>
    </row>
    <row r="137" spans="1:13" s="2" customFormat="1" ht="75" x14ac:dyDescent="0.25">
      <c r="A137" s="63"/>
      <c r="B137" s="63"/>
      <c r="C137" s="97"/>
      <c r="D137" s="64">
        <v>44559</v>
      </c>
      <c r="E137" s="32" t="s">
        <v>221</v>
      </c>
      <c r="F137" s="28">
        <v>114290</v>
      </c>
      <c r="G137" s="35" t="s">
        <v>210</v>
      </c>
      <c r="H137" s="35"/>
      <c r="I137" s="35" t="s">
        <v>92</v>
      </c>
      <c r="J137" s="35" t="s">
        <v>217</v>
      </c>
      <c r="K137" s="28">
        <v>1</v>
      </c>
      <c r="L137" s="29">
        <v>6256666.6699999999</v>
      </c>
      <c r="M137" s="29">
        <v>6256666.6699999999</v>
      </c>
    </row>
    <row r="138" spans="1:13" s="2" customFormat="1" x14ac:dyDescent="0.25">
      <c r="A138" s="124" t="s">
        <v>134</v>
      </c>
      <c r="B138" s="125"/>
      <c r="C138" s="125"/>
      <c r="D138" s="125"/>
      <c r="E138" s="125"/>
      <c r="F138" s="125"/>
      <c r="G138" s="125"/>
      <c r="H138" s="125"/>
      <c r="I138" s="125"/>
      <c r="J138" s="126"/>
      <c r="K138" s="62">
        <f>SUM(K135:K137)</f>
        <v>3</v>
      </c>
      <c r="L138" s="47" t="s">
        <v>8</v>
      </c>
      <c r="M138" s="61">
        <f>SUM(M135:M137)</f>
        <v>11044033.34</v>
      </c>
    </row>
    <row r="139" spans="1:13" s="2" customFormat="1" ht="60" x14ac:dyDescent="0.25">
      <c r="A139" s="99">
        <v>21</v>
      </c>
      <c r="B139" s="99">
        <v>560082</v>
      </c>
      <c r="C139" s="96" t="s">
        <v>242</v>
      </c>
      <c r="D139" s="64">
        <v>44559</v>
      </c>
      <c r="E139" s="32" t="s">
        <v>230</v>
      </c>
      <c r="F139" s="28">
        <v>162210</v>
      </c>
      <c r="G139" s="35" t="s">
        <v>112</v>
      </c>
      <c r="H139" s="35"/>
      <c r="I139" s="35" t="s">
        <v>92</v>
      </c>
      <c r="J139" s="35" t="s">
        <v>106</v>
      </c>
      <c r="K139" s="28">
        <v>1</v>
      </c>
      <c r="L139" s="29">
        <v>1320600</v>
      </c>
      <c r="M139" s="29">
        <v>1320600</v>
      </c>
    </row>
    <row r="140" spans="1:13" s="2" customFormat="1" ht="45" x14ac:dyDescent="0.25">
      <c r="A140" s="56"/>
      <c r="B140" s="56"/>
      <c r="C140" s="98"/>
      <c r="D140" s="64">
        <v>44559</v>
      </c>
      <c r="E140" s="32" t="s">
        <v>231</v>
      </c>
      <c r="F140" s="28">
        <v>346790</v>
      </c>
      <c r="G140" s="35" t="s">
        <v>105</v>
      </c>
      <c r="H140" s="35"/>
      <c r="I140" s="35" t="s">
        <v>92</v>
      </c>
      <c r="J140" s="35" t="s">
        <v>240</v>
      </c>
      <c r="K140" s="28">
        <v>2</v>
      </c>
      <c r="L140" s="29">
        <v>169640</v>
      </c>
      <c r="M140" s="29">
        <f>K140*L140</f>
        <v>339280</v>
      </c>
    </row>
    <row r="141" spans="1:13" s="2" customFormat="1" ht="60" x14ac:dyDescent="0.25">
      <c r="A141" s="63"/>
      <c r="B141" s="63"/>
      <c r="C141" s="97"/>
      <c r="D141" s="64">
        <v>44559</v>
      </c>
      <c r="E141" s="32" t="s">
        <v>232</v>
      </c>
      <c r="F141" s="28">
        <v>291480</v>
      </c>
      <c r="G141" s="35" t="s">
        <v>105</v>
      </c>
      <c r="H141" s="35"/>
      <c r="I141" s="35" t="s">
        <v>92</v>
      </c>
      <c r="J141" s="35" t="s">
        <v>240</v>
      </c>
      <c r="K141" s="28">
        <v>1</v>
      </c>
      <c r="L141" s="29">
        <v>246166.67</v>
      </c>
      <c r="M141" s="29">
        <v>246166.67</v>
      </c>
    </row>
    <row r="142" spans="1:13" s="2" customFormat="1" x14ac:dyDescent="0.25">
      <c r="A142" s="124" t="s">
        <v>134</v>
      </c>
      <c r="B142" s="125"/>
      <c r="C142" s="125"/>
      <c r="D142" s="125"/>
      <c r="E142" s="125"/>
      <c r="F142" s="125"/>
      <c r="G142" s="125"/>
      <c r="H142" s="125"/>
      <c r="I142" s="125"/>
      <c r="J142" s="126"/>
      <c r="K142" s="62">
        <f>SUM(K139:K141)</f>
        <v>4</v>
      </c>
      <c r="L142" s="47" t="s">
        <v>8</v>
      </c>
      <c r="M142" s="61">
        <f>SUM(M139:M141)</f>
        <v>1906046.67</v>
      </c>
    </row>
    <row r="143" spans="1:13" s="2" customFormat="1" ht="60" x14ac:dyDescent="0.25">
      <c r="A143" s="101">
        <v>22</v>
      </c>
      <c r="B143" s="101">
        <v>560272</v>
      </c>
      <c r="C143" s="38" t="s">
        <v>235</v>
      </c>
      <c r="D143" s="64">
        <v>44559</v>
      </c>
      <c r="E143" s="32" t="s">
        <v>233</v>
      </c>
      <c r="F143" s="28">
        <v>271800</v>
      </c>
      <c r="G143" s="35" t="s">
        <v>234</v>
      </c>
      <c r="H143" s="35"/>
      <c r="I143" s="35" t="s">
        <v>92</v>
      </c>
      <c r="J143" s="35" t="s">
        <v>106</v>
      </c>
      <c r="K143" s="28">
        <v>1</v>
      </c>
      <c r="L143" s="29">
        <v>2158720</v>
      </c>
      <c r="M143" s="29">
        <v>2158720</v>
      </c>
    </row>
    <row r="144" spans="1:13" s="2" customFormat="1" x14ac:dyDescent="0.25">
      <c r="A144" s="124" t="s">
        <v>134</v>
      </c>
      <c r="B144" s="125"/>
      <c r="C144" s="125"/>
      <c r="D144" s="125"/>
      <c r="E144" s="125"/>
      <c r="F144" s="125"/>
      <c r="G144" s="125"/>
      <c r="H144" s="125"/>
      <c r="I144" s="125"/>
      <c r="J144" s="126"/>
      <c r="K144" s="46">
        <v>1</v>
      </c>
      <c r="L144" s="47" t="s">
        <v>8</v>
      </c>
      <c r="M144" s="48">
        <f>SUM(M143)</f>
        <v>2158720</v>
      </c>
    </row>
    <row r="145" spans="1:14" s="2" customFormat="1" x14ac:dyDescent="0.25">
      <c r="A145" s="110"/>
      <c r="B145" s="111"/>
      <c r="C145" s="118" t="s">
        <v>258</v>
      </c>
      <c r="D145" s="118"/>
      <c r="E145" s="118"/>
      <c r="F145" s="118"/>
      <c r="G145" s="118"/>
      <c r="H145" s="118"/>
      <c r="I145" s="118"/>
      <c r="J145" s="119"/>
      <c r="K145" s="40">
        <f>K144+K142+K138+K134+K132+K129+K127+K124+K120+K109+K107+K104+K102+K98+K95+K89+K86+K83+K80+K78+K73+K69</f>
        <v>107</v>
      </c>
      <c r="L145" s="39"/>
      <c r="M145" s="78">
        <f>M144+M142+M138+M134+M132+M129+M127+M124+M120+M109+M107+M104+M102+M98+M95+M89+M86+M83+M80+M78+M73+M69</f>
        <v>164065969.13999999</v>
      </c>
    </row>
    <row r="146" spans="1:14" x14ac:dyDescent="0.25">
      <c r="A146" s="4"/>
      <c r="B146" s="4"/>
      <c r="C146" s="2"/>
      <c r="D146" s="4"/>
      <c r="E146" s="2"/>
      <c r="F146" s="4"/>
      <c r="G146" s="4"/>
      <c r="H146" s="1"/>
      <c r="I146" s="2"/>
      <c r="J146" s="2"/>
    </row>
    <row r="147" spans="1:14" x14ac:dyDescent="0.25">
      <c r="A147" s="120" t="s">
        <v>2</v>
      </c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N147" s="42"/>
    </row>
    <row r="148" spans="1:14" x14ac:dyDescent="0.25">
      <c r="A148" s="120" t="s">
        <v>155</v>
      </c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N148" s="42"/>
    </row>
    <row r="149" spans="1:14" s="73" customFormat="1" ht="87.75" customHeight="1" x14ac:dyDescent="0.25">
      <c r="A149" s="100" t="s">
        <v>0</v>
      </c>
      <c r="B149" s="100" t="s">
        <v>25</v>
      </c>
      <c r="C149" s="100" t="s">
        <v>1</v>
      </c>
      <c r="D149" s="19" t="s">
        <v>58</v>
      </c>
      <c r="E149" s="100" t="s">
        <v>148</v>
      </c>
      <c r="F149" s="19" t="s">
        <v>89</v>
      </c>
      <c r="G149" s="19" t="s">
        <v>173</v>
      </c>
      <c r="H149" s="19" t="s">
        <v>174</v>
      </c>
      <c r="I149" s="19" t="s">
        <v>175</v>
      </c>
      <c r="J149" s="19" t="s">
        <v>176</v>
      </c>
      <c r="K149" s="100" t="s">
        <v>4</v>
      </c>
      <c r="L149" s="19" t="s">
        <v>177</v>
      </c>
      <c r="N149" s="79"/>
    </row>
    <row r="150" spans="1:14" x14ac:dyDescent="0.25">
      <c r="A150" s="103">
        <v>1</v>
      </c>
      <c r="B150" s="103">
        <v>2</v>
      </c>
      <c r="C150" s="103">
        <v>3</v>
      </c>
      <c r="D150" s="19">
        <v>4</v>
      </c>
      <c r="E150" s="103">
        <v>5</v>
      </c>
      <c r="F150" s="11">
        <v>6</v>
      </c>
      <c r="G150" s="19">
        <v>7</v>
      </c>
      <c r="H150" s="11">
        <v>8</v>
      </c>
      <c r="I150" s="11">
        <v>9</v>
      </c>
      <c r="J150" s="11">
        <v>10</v>
      </c>
      <c r="K150" s="103">
        <v>11</v>
      </c>
      <c r="L150" s="11">
        <v>12</v>
      </c>
      <c r="M150" s="20"/>
      <c r="N150" s="43"/>
    </row>
    <row r="151" spans="1:14" s="73" customFormat="1" ht="60" x14ac:dyDescent="0.25">
      <c r="A151" s="24">
        <v>1</v>
      </c>
      <c r="B151" s="24">
        <v>560008</v>
      </c>
      <c r="C151" s="34" t="s">
        <v>159</v>
      </c>
      <c r="D151" s="25">
        <v>44530</v>
      </c>
      <c r="E151" s="72" t="s">
        <v>156</v>
      </c>
      <c r="F151" s="24">
        <v>191160</v>
      </c>
      <c r="G151" s="34" t="s">
        <v>128</v>
      </c>
      <c r="H151" s="25">
        <v>42005</v>
      </c>
      <c r="I151" s="24">
        <v>154000</v>
      </c>
      <c r="J151" s="72" t="s">
        <v>129</v>
      </c>
      <c r="K151" s="24">
        <v>1</v>
      </c>
      <c r="L151" s="26">
        <v>21000000</v>
      </c>
      <c r="N151" s="74"/>
    </row>
    <row r="152" spans="1:14" x14ac:dyDescent="0.25">
      <c r="A152" s="121" t="s">
        <v>134</v>
      </c>
      <c r="B152" s="122"/>
      <c r="C152" s="122"/>
      <c r="D152" s="122"/>
      <c r="E152" s="122"/>
      <c r="F152" s="122"/>
      <c r="G152" s="122"/>
      <c r="H152" s="122"/>
      <c r="I152" s="122"/>
      <c r="J152" s="123"/>
      <c r="K152" s="95">
        <v>1</v>
      </c>
      <c r="L152" s="44">
        <f>L151</f>
        <v>21000000</v>
      </c>
      <c r="N152" s="42"/>
    </row>
    <row r="153" spans="1:14" s="73" customFormat="1" ht="60" x14ac:dyDescent="0.25">
      <c r="A153" s="24">
        <v>2</v>
      </c>
      <c r="B153" s="24">
        <v>560064</v>
      </c>
      <c r="C153" s="34" t="s">
        <v>153</v>
      </c>
      <c r="D153" s="25">
        <v>44530</v>
      </c>
      <c r="E153" s="72" t="s">
        <v>168</v>
      </c>
      <c r="F153" s="24">
        <v>191160</v>
      </c>
      <c r="G153" s="34" t="s">
        <v>124</v>
      </c>
      <c r="H153" s="25">
        <v>40544</v>
      </c>
      <c r="I153" s="24" t="s">
        <v>122</v>
      </c>
      <c r="J153" s="72" t="s">
        <v>127</v>
      </c>
      <c r="K153" s="24">
        <v>1</v>
      </c>
      <c r="L153" s="26">
        <v>587000</v>
      </c>
      <c r="N153" s="75"/>
    </row>
    <row r="154" spans="1:14" x14ac:dyDescent="0.25">
      <c r="A154" s="121" t="s">
        <v>134</v>
      </c>
      <c r="B154" s="122"/>
      <c r="C154" s="122"/>
      <c r="D154" s="122"/>
      <c r="E154" s="122"/>
      <c r="F154" s="122"/>
      <c r="G154" s="122"/>
      <c r="H154" s="122"/>
      <c r="I154" s="122"/>
      <c r="J154" s="123"/>
      <c r="K154" s="95">
        <f>K153</f>
        <v>1</v>
      </c>
      <c r="L154" s="44">
        <f>L153</f>
        <v>587000</v>
      </c>
      <c r="N154" s="17"/>
    </row>
    <row r="155" spans="1:14" s="73" customFormat="1" ht="75" x14ac:dyDescent="0.25">
      <c r="A155" s="24">
        <v>3</v>
      </c>
      <c r="B155" s="24">
        <v>560268</v>
      </c>
      <c r="C155" s="34" t="s">
        <v>161</v>
      </c>
      <c r="D155" s="25">
        <v>44530</v>
      </c>
      <c r="E155" s="72" t="s">
        <v>40</v>
      </c>
      <c r="F155" s="24">
        <v>191140</v>
      </c>
      <c r="G155" s="34" t="s">
        <v>123</v>
      </c>
      <c r="H155" s="25">
        <v>41640</v>
      </c>
      <c r="I155" s="24" t="s">
        <v>125</v>
      </c>
      <c r="J155" s="72" t="s">
        <v>126</v>
      </c>
      <c r="K155" s="24">
        <v>1</v>
      </c>
      <c r="L155" s="27">
        <v>13202249.42</v>
      </c>
      <c r="N155" s="75"/>
    </row>
    <row r="156" spans="1:14" ht="15.6" customHeight="1" x14ac:dyDescent="0.25">
      <c r="A156" s="121" t="s">
        <v>134</v>
      </c>
      <c r="B156" s="122"/>
      <c r="C156" s="122"/>
      <c r="D156" s="122"/>
      <c r="E156" s="122"/>
      <c r="F156" s="122"/>
      <c r="G156" s="122"/>
      <c r="H156" s="122"/>
      <c r="I156" s="122"/>
      <c r="J156" s="123"/>
      <c r="K156" s="95">
        <v>1</v>
      </c>
      <c r="L156" s="45">
        <f>L155</f>
        <v>13202249.42</v>
      </c>
      <c r="N156" s="42"/>
    </row>
    <row r="157" spans="1:14" x14ac:dyDescent="0.25">
      <c r="A157" s="112" t="s">
        <v>258</v>
      </c>
      <c r="B157" s="113"/>
      <c r="C157" s="113"/>
      <c r="D157" s="113"/>
      <c r="E157" s="113"/>
      <c r="F157" s="113"/>
      <c r="G157" s="113"/>
      <c r="H157" s="113"/>
      <c r="I157" s="113"/>
      <c r="J157" s="114"/>
      <c r="K157" s="41">
        <f>K152+K154+K156</f>
        <v>3</v>
      </c>
      <c r="L157" s="108">
        <f>L152+L154+L156</f>
        <v>34789249.420000002</v>
      </c>
      <c r="N157" s="42"/>
    </row>
    <row r="158" spans="1:14" x14ac:dyDescent="0.25">
      <c r="A158" s="115" t="s">
        <v>259</v>
      </c>
      <c r="B158" s="116"/>
      <c r="C158" s="116"/>
      <c r="D158" s="116"/>
      <c r="E158" s="116"/>
      <c r="F158" s="116"/>
      <c r="G158" s="116"/>
      <c r="H158" s="116"/>
      <c r="I158" s="116"/>
      <c r="J158" s="116"/>
      <c r="K158" s="117"/>
      <c r="L158" s="109">
        <f>L157+M145+J57</f>
        <v>198980917.75999999</v>
      </c>
      <c r="N158" s="42"/>
    </row>
    <row r="159" spans="1:14" x14ac:dyDescent="0.25">
      <c r="J159" s="18"/>
    </row>
    <row r="160" spans="1:14" x14ac:dyDescent="0.25">
      <c r="J160" s="18"/>
    </row>
    <row r="161" spans="10:10" x14ac:dyDescent="0.25">
      <c r="J161" s="18"/>
    </row>
    <row r="162" spans="10:10" x14ac:dyDescent="0.25">
      <c r="J162" s="18"/>
    </row>
    <row r="163" spans="10:10" x14ac:dyDescent="0.25">
      <c r="J163" s="18"/>
    </row>
    <row r="164" spans="10:10" x14ac:dyDescent="0.25">
      <c r="J164" s="18"/>
    </row>
    <row r="165" spans="10:10" x14ac:dyDescent="0.25">
      <c r="J165" s="18"/>
    </row>
    <row r="166" spans="10:10" x14ac:dyDescent="0.25">
      <c r="J166" s="18"/>
    </row>
    <row r="167" spans="10:10" x14ac:dyDescent="0.25">
      <c r="J167" s="18"/>
    </row>
    <row r="168" spans="10:10" x14ac:dyDescent="0.25">
      <c r="J168" s="18"/>
    </row>
    <row r="169" spans="10:10" x14ac:dyDescent="0.25">
      <c r="J169" s="18"/>
    </row>
    <row r="170" spans="10:10" x14ac:dyDescent="0.25">
      <c r="J170" s="18"/>
    </row>
    <row r="171" spans="10:10" x14ac:dyDescent="0.25">
      <c r="J171" s="18"/>
    </row>
    <row r="172" spans="10:10" x14ac:dyDescent="0.25">
      <c r="J172" s="18"/>
    </row>
    <row r="173" spans="10:10" x14ac:dyDescent="0.25">
      <c r="J173" s="18"/>
    </row>
    <row r="174" spans="10:10" x14ac:dyDescent="0.25">
      <c r="J174" s="18"/>
    </row>
    <row r="175" spans="10:10" x14ac:dyDescent="0.25">
      <c r="J175" s="18"/>
    </row>
    <row r="176" spans="10:10" x14ac:dyDescent="0.25">
      <c r="J176" s="18"/>
    </row>
    <row r="177" spans="10:10" x14ac:dyDescent="0.25">
      <c r="J177" s="18"/>
    </row>
    <row r="178" spans="10:10" x14ac:dyDescent="0.25">
      <c r="J178" s="18"/>
    </row>
    <row r="179" spans="10:10" x14ac:dyDescent="0.25">
      <c r="J179" s="18"/>
    </row>
    <row r="180" spans="10:10" x14ac:dyDescent="0.25">
      <c r="J180" s="18"/>
    </row>
    <row r="181" spans="10:10" x14ac:dyDescent="0.25">
      <c r="J181" s="18"/>
    </row>
    <row r="182" spans="10:10" x14ac:dyDescent="0.25">
      <c r="J182" s="18"/>
    </row>
    <row r="183" spans="10:10" x14ac:dyDescent="0.25">
      <c r="J183" s="18"/>
    </row>
    <row r="184" spans="10:10" x14ac:dyDescent="0.25">
      <c r="J184" s="18"/>
    </row>
    <row r="185" spans="10:10" x14ac:dyDescent="0.25">
      <c r="J185" s="18"/>
    </row>
    <row r="186" spans="10:10" x14ac:dyDescent="0.25">
      <c r="J186" s="18"/>
    </row>
    <row r="187" spans="10:10" x14ac:dyDescent="0.25">
      <c r="J187" s="18"/>
    </row>
    <row r="188" spans="10:10" x14ac:dyDescent="0.25">
      <c r="J188" s="18"/>
    </row>
    <row r="189" spans="10:10" x14ac:dyDescent="0.25">
      <c r="J189" s="18"/>
    </row>
    <row r="190" spans="10:10" x14ac:dyDescent="0.25">
      <c r="J190" s="18"/>
    </row>
    <row r="191" spans="10:10" x14ac:dyDescent="0.25">
      <c r="J191" s="18"/>
    </row>
    <row r="192" spans="10:10" x14ac:dyDescent="0.25">
      <c r="J192" s="18"/>
    </row>
    <row r="193" spans="10:10" x14ac:dyDescent="0.25">
      <c r="J193" s="18"/>
    </row>
    <row r="194" spans="10:10" x14ac:dyDescent="0.25">
      <c r="J194" s="18"/>
    </row>
    <row r="195" spans="10:10" x14ac:dyDescent="0.25">
      <c r="J195" s="18"/>
    </row>
    <row r="196" spans="10:10" x14ac:dyDescent="0.25">
      <c r="J196" s="18"/>
    </row>
    <row r="197" spans="10:10" x14ac:dyDescent="0.25">
      <c r="J197" s="18"/>
    </row>
    <row r="198" spans="10:10" x14ac:dyDescent="0.25">
      <c r="J198" s="18"/>
    </row>
    <row r="199" spans="10:10" x14ac:dyDescent="0.25">
      <c r="J199" s="18"/>
    </row>
    <row r="200" spans="10:10" x14ac:dyDescent="0.25">
      <c r="J200" s="18"/>
    </row>
    <row r="201" spans="10:10" x14ac:dyDescent="0.25">
      <c r="J201" s="18"/>
    </row>
    <row r="202" spans="10:10" x14ac:dyDescent="0.25">
      <c r="J202" s="18"/>
    </row>
    <row r="203" spans="10:10" x14ac:dyDescent="0.25">
      <c r="J203" s="18"/>
    </row>
    <row r="204" spans="10:10" x14ac:dyDescent="0.25">
      <c r="J204" s="18"/>
    </row>
    <row r="205" spans="10:10" x14ac:dyDescent="0.25">
      <c r="J205" s="18"/>
    </row>
    <row r="206" spans="10:10" x14ac:dyDescent="0.25">
      <c r="J206" s="18"/>
    </row>
    <row r="207" spans="10:10" x14ac:dyDescent="0.25">
      <c r="J207" s="18"/>
    </row>
    <row r="208" spans="10:10" x14ac:dyDescent="0.25">
      <c r="J208" s="18"/>
    </row>
    <row r="209" spans="10:10" x14ac:dyDescent="0.25">
      <c r="J209" s="18"/>
    </row>
    <row r="210" spans="10:10" x14ac:dyDescent="0.25">
      <c r="J210" s="18"/>
    </row>
    <row r="211" spans="10:10" x14ac:dyDescent="0.25">
      <c r="J211" s="18"/>
    </row>
    <row r="212" spans="10:10" x14ac:dyDescent="0.25">
      <c r="J212" s="18"/>
    </row>
    <row r="213" spans="10:10" x14ac:dyDescent="0.25">
      <c r="J213" s="18"/>
    </row>
    <row r="214" spans="10:10" x14ac:dyDescent="0.25">
      <c r="J214" s="18"/>
    </row>
    <row r="215" spans="10:10" x14ac:dyDescent="0.25">
      <c r="J215" s="18"/>
    </row>
    <row r="216" spans="10:10" x14ac:dyDescent="0.25">
      <c r="J216" s="18"/>
    </row>
    <row r="217" spans="10:10" x14ac:dyDescent="0.25">
      <c r="J217" s="18"/>
    </row>
    <row r="218" spans="10:10" x14ac:dyDescent="0.25">
      <c r="J218" s="18"/>
    </row>
    <row r="219" spans="10:10" x14ac:dyDescent="0.25">
      <c r="J219" s="18"/>
    </row>
    <row r="220" spans="10:10" x14ac:dyDescent="0.25">
      <c r="J220" s="18"/>
    </row>
    <row r="221" spans="10:10" x14ac:dyDescent="0.25">
      <c r="J221" s="18"/>
    </row>
    <row r="222" spans="10:10" x14ac:dyDescent="0.25">
      <c r="J222" s="18"/>
    </row>
    <row r="223" spans="10:10" x14ac:dyDescent="0.25">
      <c r="J223" s="18"/>
    </row>
    <row r="224" spans="10:10" x14ac:dyDescent="0.25">
      <c r="J224" s="18"/>
    </row>
    <row r="225" spans="10:10" x14ac:dyDescent="0.25">
      <c r="J225" s="18"/>
    </row>
    <row r="226" spans="10:10" x14ac:dyDescent="0.25">
      <c r="J226" s="18"/>
    </row>
    <row r="227" spans="10:10" x14ac:dyDescent="0.25">
      <c r="J227" s="18"/>
    </row>
    <row r="228" spans="10:10" x14ac:dyDescent="0.25">
      <c r="J228" s="18"/>
    </row>
    <row r="229" spans="10:10" x14ac:dyDescent="0.25">
      <c r="J229" s="18"/>
    </row>
    <row r="230" spans="10:10" x14ac:dyDescent="0.25">
      <c r="J230" s="18"/>
    </row>
    <row r="231" spans="10:10" x14ac:dyDescent="0.25">
      <c r="J231" s="18"/>
    </row>
    <row r="232" spans="10:10" x14ac:dyDescent="0.25">
      <c r="J232" s="18"/>
    </row>
    <row r="233" spans="10:10" x14ac:dyDescent="0.25">
      <c r="J233" s="18"/>
    </row>
    <row r="234" spans="10:10" x14ac:dyDescent="0.25">
      <c r="J234" s="18"/>
    </row>
    <row r="235" spans="10:10" x14ac:dyDescent="0.25">
      <c r="J235" s="18"/>
    </row>
    <row r="236" spans="10:10" x14ac:dyDescent="0.25">
      <c r="J236" s="18"/>
    </row>
    <row r="237" spans="10:10" x14ac:dyDescent="0.25">
      <c r="J237" s="18"/>
    </row>
    <row r="238" spans="10:10" x14ac:dyDescent="0.25">
      <c r="J238" s="18"/>
    </row>
    <row r="239" spans="10:10" x14ac:dyDescent="0.25">
      <c r="J239" s="18"/>
    </row>
    <row r="240" spans="10:10" x14ac:dyDescent="0.25">
      <c r="J240" s="18"/>
    </row>
    <row r="241" spans="10:10" x14ac:dyDescent="0.25">
      <c r="J241" s="18"/>
    </row>
    <row r="242" spans="10:10" x14ac:dyDescent="0.25">
      <c r="J242" s="18"/>
    </row>
    <row r="243" spans="10:10" x14ac:dyDescent="0.25">
      <c r="J243" s="18"/>
    </row>
    <row r="244" spans="10:10" x14ac:dyDescent="0.25">
      <c r="J244" s="18"/>
    </row>
    <row r="245" spans="10:10" x14ac:dyDescent="0.25">
      <c r="J245" s="18"/>
    </row>
    <row r="246" spans="10:10" x14ac:dyDescent="0.25">
      <c r="J246" s="18"/>
    </row>
    <row r="247" spans="10:10" x14ac:dyDescent="0.25">
      <c r="J247" s="18"/>
    </row>
    <row r="248" spans="10:10" x14ac:dyDescent="0.25">
      <c r="J248" s="18"/>
    </row>
    <row r="249" spans="10:10" x14ac:dyDescent="0.25">
      <c r="J249" s="18"/>
    </row>
    <row r="250" spans="10:10" x14ac:dyDescent="0.25">
      <c r="J250" s="18"/>
    </row>
    <row r="251" spans="10:10" x14ac:dyDescent="0.25">
      <c r="J251" s="18"/>
    </row>
    <row r="252" spans="10:10" x14ac:dyDescent="0.25">
      <c r="J252" s="18"/>
    </row>
    <row r="253" spans="10:10" x14ac:dyDescent="0.25">
      <c r="J253" s="18"/>
    </row>
    <row r="254" spans="10:10" x14ac:dyDescent="0.25">
      <c r="J254" s="18"/>
    </row>
    <row r="255" spans="10:10" x14ac:dyDescent="0.25">
      <c r="J255" s="18"/>
    </row>
    <row r="256" spans="10:10" x14ac:dyDescent="0.25">
      <c r="J256" s="18"/>
    </row>
    <row r="257" spans="10:10" x14ac:dyDescent="0.25">
      <c r="J257" s="18"/>
    </row>
    <row r="258" spans="10:10" x14ac:dyDescent="0.25">
      <c r="J258" s="18"/>
    </row>
    <row r="259" spans="10:10" x14ac:dyDescent="0.25">
      <c r="J259" s="18"/>
    </row>
    <row r="260" spans="10:10" x14ac:dyDescent="0.25">
      <c r="J260" s="18"/>
    </row>
    <row r="261" spans="10:10" x14ac:dyDescent="0.25">
      <c r="J261" s="18"/>
    </row>
    <row r="262" spans="10:10" x14ac:dyDescent="0.25">
      <c r="J262" s="18"/>
    </row>
    <row r="263" spans="10:10" x14ac:dyDescent="0.25">
      <c r="J263" s="18"/>
    </row>
    <row r="264" spans="10:10" x14ac:dyDescent="0.25">
      <c r="J264" s="18"/>
    </row>
    <row r="265" spans="10:10" x14ac:dyDescent="0.25">
      <c r="J265" s="18"/>
    </row>
    <row r="266" spans="10:10" x14ac:dyDescent="0.25">
      <c r="J266" s="18"/>
    </row>
    <row r="267" spans="10:10" x14ac:dyDescent="0.25">
      <c r="J267" s="18"/>
    </row>
    <row r="268" spans="10:10" x14ac:dyDescent="0.25">
      <c r="J268" s="18"/>
    </row>
    <row r="269" spans="10:10" x14ac:dyDescent="0.25">
      <c r="J269" s="18"/>
    </row>
    <row r="270" spans="10:10" x14ac:dyDescent="0.25">
      <c r="J270" s="18"/>
    </row>
    <row r="271" spans="10:10" x14ac:dyDescent="0.25">
      <c r="J271" s="18"/>
    </row>
    <row r="272" spans="10:10" x14ac:dyDescent="0.25">
      <c r="J272" s="18"/>
    </row>
    <row r="273" spans="10:10" x14ac:dyDescent="0.25">
      <c r="J273" s="18"/>
    </row>
    <row r="274" spans="10:10" x14ac:dyDescent="0.25">
      <c r="J274" s="18"/>
    </row>
    <row r="275" spans="10:10" x14ac:dyDescent="0.25">
      <c r="J275" s="18"/>
    </row>
    <row r="276" spans="10:10" x14ac:dyDescent="0.25">
      <c r="J276" s="18"/>
    </row>
    <row r="277" spans="10:10" x14ac:dyDescent="0.25">
      <c r="J277" s="18"/>
    </row>
    <row r="278" spans="10:10" x14ac:dyDescent="0.25">
      <c r="J278" s="18"/>
    </row>
    <row r="279" spans="10:10" x14ac:dyDescent="0.25">
      <c r="J279" s="18"/>
    </row>
    <row r="280" spans="10:10" x14ac:dyDescent="0.25">
      <c r="J280" s="18"/>
    </row>
    <row r="281" spans="10:10" x14ac:dyDescent="0.25">
      <c r="J281" s="18"/>
    </row>
    <row r="282" spans="10:10" x14ac:dyDescent="0.25">
      <c r="J282" s="18"/>
    </row>
    <row r="283" spans="10:10" x14ac:dyDescent="0.25">
      <c r="J283" s="18"/>
    </row>
    <row r="284" spans="10:10" x14ac:dyDescent="0.25">
      <c r="J284" s="18"/>
    </row>
    <row r="285" spans="10:10" x14ac:dyDescent="0.25">
      <c r="J285" s="18"/>
    </row>
    <row r="286" spans="10:10" x14ac:dyDescent="0.25">
      <c r="J286" s="18"/>
    </row>
    <row r="287" spans="10:10" x14ac:dyDescent="0.25">
      <c r="J287" s="18"/>
    </row>
    <row r="288" spans="10:10" x14ac:dyDescent="0.25">
      <c r="J288" s="18"/>
    </row>
    <row r="289" spans="10:10" x14ac:dyDescent="0.25">
      <c r="J289" s="18"/>
    </row>
    <row r="290" spans="10:10" x14ac:dyDescent="0.25">
      <c r="J290" s="18"/>
    </row>
    <row r="291" spans="10:10" x14ac:dyDescent="0.25">
      <c r="J291" s="18"/>
    </row>
    <row r="292" spans="10:10" x14ac:dyDescent="0.25">
      <c r="J292" s="18"/>
    </row>
    <row r="293" spans="10:10" x14ac:dyDescent="0.25">
      <c r="J293" s="18"/>
    </row>
    <row r="294" spans="10:10" x14ac:dyDescent="0.25">
      <c r="J294" s="18"/>
    </row>
    <row r="295" spans="10:10" x14ac:dyDescent="0.25">
      <c r="J295" s="18"/>
    </row>
    <row r="296" spans="10:10" x14ac:dyDescent="0.25">
      <c r="J296" s="18"/>
    </row>
    <row r="297" spans="10:10" x14ac:dyDescent="0.25">
      <c r="J297" s="18"/>
    </row>
    <row r="298" spans="10:10" x14ac:dyDescent="0.25">
      <c r="J298" s="18"/>
    </row>
    <row r="299" spans="10:10" x14ac:dyDescent="0.25">
      <c r="J299" s="18"/>
    </row>
    <row r="300" spans="10:10" x14ac:dyDescent="0.25">
      <c r="J300" s="18"/>
    </row>
    <row r="301" spans="10:10" x14ac:dyDescent="0.25">
      <c r="J301" s="18"/>
    </row>
    <row r="302" spans="10:10" x14ac:dyDescent="0.25">
      <c r="J302" s="18"/>
    </row>
    <row r="303" spans="10:10" x14ac:dyDescent="0.25">
      <c r="J303" s="18"/>
    </row>
    <row r="304" spans="10:10" x14ac:dyDescent="0.25">
      <c r="J304" s="18"/>
    </row>
    <row r="305" spans="10:10" x14ac:dyDescent="0.25">
      <c r="J305" s="18"/>
    </row>
    <row r="306" spans="10:10" x14ac:dyDescent="0.25">
      <c r="J306" s="18"/>
    </row>
    <row r="307" spans="10:10" x14ac:dyDescent="0.25">
      <c r="J307" s="18"/>
    </row>
    <row r="308" spans="10:10" x14ac:dyDescent="0.25">
      <c r="J308" s="18"/>
    </row>
    <row r="309" spans="10:10" x14ac:dyDescent="0.25">
      <c r="J309" s="18"/>
    </row>
    <row r="310" spans="10:10" x14ac:dyDescent="0.25">
      <c r="J310" s="18"/>
    </row>
    <row r="311" spans="10:10" x14ac:dyDescent="0.25">
      <c r="J311" s="18"/>
    </row>
    <row r="312" spans="10:10" x14ac:dyDescent="0.25">
      <c r="J312" s="18"/>
    </row>
    <row r="313" spans="10:10" x14ac:dyDescent="0.25">
      <c r="J313" s="18"/>
    </row>
    <row r="314" spans="10:10" x14ac:dyDescent="0.25">
      <c r="J314" s="18"/>
    </row>
    <row r="315" spans="10:10" x14ac:dyDescent="0.25">
      <c r="J315" s="18"/>
    </row>
    <row r="316" spans="10:10" x14ac:dyDescent="0.25">
      <c r="J316" s="18"/>
    </row>
    <row r="317" spans="10:10" x14ac:dyDescent="0.25">
      <c r="J317" s="18"/>
    </row>
    <row r="318" spans="10:10" x14ac:dyDescent="0.25">
      <c r="J318" s="18"/>
    </row>
    <row r="319" spans="10:10" x14ac:dyDescent="0.25">
      <c r="J319" s="18"/>
    </row>
    <row r="320" spans="10:10" x14ac:dyDescent="0.25">
      <c r="J320" s="18"/>
    </row>
    <row r="321" spans="10:10" x14ac:dyDescent="0.25">
      <c r="J321" s="18"/>
    </row>
    <row r="322" spans="10:10" x14ac:dyDescent="0.25">
      <c r="J322" s="18"/>
    </row>
    <row r="323" spans="10:10" x14ac:dyDescent="0.25">
      <c r="J323" s="18"/>
    </row>
    <row r="324" spans="10:10" x14ac:dyDescent="0.25">
      <c r="J324" s="18"/>
    </row>
    <row r="325" spans="10:10" x14ac:dyDescent="0.25">
      <c r="J325" s="18"/>
    </row>
    <row r="326" spans="10:10" x14ac:dyDescent="0.25">
      <c r="J326" s="18"/>
    </row>
    <row r="327" spans="10:10" x14ac:dyDescent="0.25">
      <c r="J327" s="18"/>
    </row>
    <row r="328" spans="10:10" x14ac:dyDescent="0.25">
      <c r="J328" s="18"/>
    </row>
    <row r="329" spans="10:10" x14ac:dyDescent="0.25">
      <c r="J329" s="18"/>
    </row>
    <row r="330" spans="10:10" x14ac:dyDescent="0.25">
      <c r="J330" s="18"/>
    </row>
    <row r="331" spans="10:10" x14ac:dyDescent="0.25">
      <c r="J331" s="18"/>
    </row>
    <row r="332" spans="10:10" x14ac:dyDescent="0.25">
      <c r="J332" s="18"/>
    </row>
    <row r="333" spans="10:10" x14ac:dyDescent="0.25">
      <c r="J333" s="18"/>
    </row>
    <row r="334" spans="10:10" x14ac:dyDescent="0.25">
      <c r="J334" s="18"/>
    </row>
    <row r="335" spans="10:10" x14ac:dyDescent="0.25">
      <c r="J335" s="18"/>
    </row>
    <row r="336" spans="10:10" x14ac:dyDescent="0.25">
      <c r="J336" s="18"/>
    </row>
    <row r="337" spans="10:10" x14ac:dyDescent="0.25">
      <c r="J337" s="18"/>
    </row>
    <row r="338" spans="10:10" x14ac:dyDescent="0.25">
      <c r="J338" s="18"/>
    </row>
    <row r="339" spans="10:10" x14ac:dyDescent="0.25">
      <c r="J339" s="18"/>
    </row>
    <row r="340" spans="10:10" x14ac:dyDescent="0.25">
      <c r="J340" s="18"/>
    </row>
    <row r="341" spans="10:10" x14ac:dyDescent="0.25">
      <c r="J341" s="18"/>
    </row>
    <row r="342" spans="10:10" x14ac:dyDescent="0.25">
      <c r="J342" s="18"/>
    </row>
    <row r="343" spans="10:10" x14ac:dyDescent="0.25">
      <c r="J343" s="18"/>
    </row>
    <row r="344" spans="10:10" x14ac:dyDescent="0.25">
      <c r="J344" s="18"/>
    </row>
    <row r="345" spans="10:10" x14ac:dyDescent="0.25">
      <c r="J345" s="18"/>
    </row>
    <row r="346" spans="10:10" x14ac:dyDescent="0.25">
      <c r="J346" s="18"/>
    </row>
    <row r="347" spans="10:10" x14ac:dyDescent="0.25">
      <c r="J347" s="18"/>
    </row>
    <row r="348" spans="10:10" x14ac:dyDescent="0.25">
      <c r="J348" s="18"/>
    </row>
    <row r="349" spans="10:10" x14ac:dyDescent="0.25">
      <c r="J349" s="18"/>
    </row>
    <row r="350" spans="10:10" x14ac:dyDescent="0.25">
      <c r="J350" s="18"/>
    </row>
    <row r="351" spans="10:10" x14ac:dyDescent="0.25">
      <c r="J351" s="18"/>
    </row>
    <row r="352" spans="10:10" x14ac:dyDescent="0.25">
      <c r="J352" s="18"/>
    </row>
    <row r="353" spans="10:10" x14ac:dyDescent="0.25">
      <c r="J353" s="18"/>
    </row>
    <row r="354" spans="10:10" x14ac:dyDescent="0.25">
      <c r="J354" s="18"/>
    </row>
    <row r="355" spans="10:10" x14ac:dyDescent="0.25">
      <c r="J355" s="18"/>
    </row>
    <row r="356" spans="10:10" x14ac:dyDescent="0.25">
      <c r="J356" s="18"/>
    </row>
    <row r="357" spans="10:10" x14ac:dyDescent="0.25">
      <c r="J357" s="18"/>
    </row>
    <row r="358" spans="10:10" x14ac:dyDescent="0.25">
      <c r="J358" s="18"/>
    </row>
    <row r="359" spans="10:10" x14ac:dyDescent="0.25">
      <c r="J359" s="18"/>
    </row>
    <row r="360" spans="10:10" x14ac:dyDescent="0.25">
      <c r="J360" s="18"/>
    </row>
    <row r="361" spans="10:10" x14ac:dyDescent="0.25">
      <c r="J361" s="18"/>
    </row>
    <row r="362" spans="10:10" x14ac:dyDescent="0.25">
      <c r="J362" s="18"/>
    </row>
    <row r="363" spans="10:10" x14ac:dyDescent="0.25">
      <c r="J363" s="18"/>
    </row>
    <row r="364" spans="10:10" x14ac:dyDescent="0.25">
      <c r="J364" s="18"/>
    </row>
    <row r="365" spans="10:10" x14ac:dyDescent="0.25">
      <c r="J365" s="18"/>
    </row>
    <row r="366" spans="10:10" x14ac:dyDescent="0.25">
      <c r="J366" s="18"/>
    </row>
    <row r="367" spans="10:10" x14ac:dyDescent="0.25">
      <c r="J367" s="18"/>
    </row>
    <row r="368" spans="10:10" x14ac:dyDescent="0.25">
      <c r="J368" s="18"/>
    </row>
    <row r="369" spans="10:10" x14ac:dyDescent="0.25">
      <c r="J369" s="18"/>
    </row>
    <row r="370" spans="10:10" x14ac:dyDescent="0.25">
      <c r="J370" s="18"/>
    </row>
    <row r="371" spans="10:10" x14ac:dyDescent="0.25">
      <c r="J371" s="18"/>
    </row>
    <row r="372" spans="10:10" x14ac:dyDescent="0.25">
      <c r="J372" s="18"/>
    </row>
    <row r="373" spans="10:10" x14ac:dyDescent="0.25">
      <c r="J373" s="18"/>
    </row>
    <row r="374" spans="10:10" x14ac:dyDescent="0.25">
      <c r="J374" s="18"/>
    </row>
    <row r="375" spans="10:10" x14ac:dyDescent="0.25">
      <c r="J375" s="18"/>
    </row>
    <row r="376" spans="10:10" x14ac:dyDescent="0.25">
      <c r="J376" s="18"/>
    </row>
    <row r="377" spans="10:10" x14ac:dyDescent="0.25">
      <c r="J377" s="18"/>
    </row>
    <row r="378" spans="10:10" x14ac:dyDescent="0.25">
      <c r="J378" s="18"/>
    </row>
    <row r="379" spans="10:10" x14ac:dyDescent="0.25">
      <c r="J379" s="18"/>
    </row>
    <row r="380" spans="10:10" x14ac:dyDescent="0.25">
      <c r="J380" s="18"/>
    </row>
    <row r="381" spans="10:10" x14ac:dyDescent="0.25">
      <c r="J381" s="18"/>
    </row>
    <row r="382" spans="10:10" x14ac:dyDescent="0.25">
      <c r="J382" s="18"/>
    </row>
    <row r="383" spans="10:10" x14ac:dyDescent="0.25">
      <c r="J383" s="18"/>
    </row>
    <row r="384" spans="10:10" x14ac:dyDescent="0.25">
      <c r="J384" s="18"/>
    </row>
    <row r="385" spans="10:10" x14ac:dyDescent="0.25">
      <c r="J385" s="18"/>
    </row>
    <row r="386" spans="10:10" x14ac:dyDescent="0.25">
      <c r="J386" s="18"/>
    </row>
    <row r="387" spans="10:10" x14ac:dyDescent="0.25">
      <c r="J387" s="18"/>
    </row>
    <row r="388" spans="10:10" x14ac:dyDescent="0.25">
      <c r="J388" s="18"/>
    </row>
    <row r="389" spans="10:10" x14ac:dyDescent="0.25">
      <c r="J389" s="18"/>
    </row>
    <row r="390" spans="10:10" x14ac:dyDescent="0.25">
      <c r="J390" s="18"/>
    </row>
    <row r="391" spans="10:10" x14ac:dyDescent="0.25">
      <c r="J391" s="18"/>
    </row>
    <row r="392" spans="10:10" x14ac:dyDescent="0.25">
      <c r="J392" s="18"/>
    </row>
    <row r="393" spans="10:10" x14ac:dyDescent="0.25">
      <c r="J393" s="18"/>
    </row>
    <row r="394" spans="10:10" x14ac:dyDescent="0.25">
      <c r="J394" s="18"/>
    </row>
    <row r="395" spans="10:10" x14ac:dyDescent="0.25">
      <c r="J395" s="18"/>
    </row>
    <row r="396" spans="10:10" x14ac:dyDescent="0.25">
      <c r="J396" s="18"/>
    </row>
    <row r="397" spans="10:10" x14ac:dyDescent="0.25">
      <c r="J397" s="18"/>
    </row>
    <row r="398" spans="10:10" x14ac:dyDescent="0.25">
      <c r="J398" s="18"/>
    </row>
    <row r="399" spans="10:10" x14ac:dyDescent="0.25">
      <c r="J399" s="18"/>
    </row>
    <row r="400" spans="10:10" x14ac:dyDescent="0.25">
      <c r="J400" s="18"/>
    </row>
    <row r="401" spans="10:10" x14ac:dyDescent="0.25">
      <c r="J401" s="18"/>
    </row>
    <row r="402" spans="10:10" x14ac:dyDescent="0.25">
      <c r="J402" s="18"/>
    </row>
    <row r="403" spans="10:10" x14ac:dyDescent="0.25">
      <c r="J403" s="18"/>
    </row>
    <row r="404" spans="10:10" x14ac:dyDescent="0.25">
      <c r="J404" s="18"/>
    </row>
    <row r="405" spans="10:10" x14ac:dyDescent="0.25">
      <c r="J405" s="18"/>
    </row>
    <row r="406" spans="10:10" x14ac:dyDescent="0.25">
      <c r="J406" s="18"/>
    </row>
    <row r="407" spans="10:10" x14ac:dyDescent="0.25">
      <c r="J407" s="18"/>
    </row>
    <row r="408" spans="10:10" x14ac:dyDescent="0.25">
      <c r="J408" s="18"/>
    </row>
    <row r="409" spans="10:10" x14ac:dyDescent="0.25">
      <c r="J409" s="18"/>
    </row>
    <row r="410" spans="10:10" x14ac:dyDescent="0.25">
      <c r="J410" s="18"/>
    </row>
    <row r="411" spans="10:10" x14ac:dyDescent="0.25">
      <c r="J411" s="18"/>
    </row>
    <row r="412" spans="10:10" x14ac:dyDescent="0.25">
      <c r="J412" s="18"/>
    </row>
    <row r="413" spans="10:10" x14ac:dyDescent="0.25">
      <c r="J413" s="18"/>
    </row>
    <row r="414" spans="10:10" x14ac:dyDescent="0.25">
      <c r="J414" s="18"/>
    </row>
    <row r="415" spans="10:10" x14ac:dyDescent="0.25">
      <c r="J415" s="18"/>
    </row>
    <row r="416" spans="10:10" x14ac:dyDescent="0.25">
      <c r="J416" s="18"/>
    </row>
    <row r="417" spans="10:10" x14ac:dyDescent="0.25">
      <c r="J417" s="18"/>
    </row>
    <row r="418" spans="10:10" x14ac:dyDescent="0.25">
      <c r="J418" s="18"/>
    </row>
    <row r="419" spans="10:10" x14ac:dyDescent="0.25">
      <c r="J419" s="18"/>
    </row>
    <row r="420" spans="10:10" x14ac:dyDescent="0.25">
      <c r="J420" s="18"/>
    </row>
    <row r="421" spans="10:10" x14ac:dyDescent="0.25">
      <c r="J421" s="18"/>
    </row>
    <row r="422" spans="10:10" x14ac:dyDescent="0.25">
      <c r="J422" s="18"/>
    </row>
    <row r="423" spans="10:10" x14ac:dyDescent="0.25">
      <c r="J423" s="18"/>
    </row>
    <row r="424" spans="10:10" x14ac:dyDescent="0.25">
      <c r="J424" s="18"/>
    </row>
    <row r="425" spans="10:10" x14ac:dyDescent="0.25">
      <c r="J425" s="18"/>
    </row>
    <row r="426" spans="10:10" x14ac:dyDescent="0.25">
      <c r="J426" s="18"/>
    </row>
    <row r="427" spans="10:10" x14ac:dyDescent="0.25">
      <c r="J427" s="18"/>
    </row>
    <row r="428" spans="10:10" x14ac:dyDescent="0.25">
      <c r="J428" s="18"/>
    </row>
    <row r="429" spans="10:10" x14ac:dyDescent="0.25">
      <c r="J429" s="18"/>
    </row>
    <row r="430" spans="10:10" x14ac:dyDescent="0.25">
      <c r="J430" s="18"/>
    </row>
    <row r="431" spans="10:10" x14ac:dyDescent="0.25">
      <c r="J431" s="18"/>
    </row>
    <row r="432" spans="10:10" x14ac:dyDescent="0.25">
      <c r="J432" s="18"/>
    </row>
    <row r="433" spans="10:10" x14ac:dyDescent="0.25">
      <c r="J433" s="18"/>
    </row>
    <row r="434" spans="10:10" x14ac:dyDescent="0.25">
      <c r="J434" s="18"/>
    </row>
    <row r="435" spans="10:10" x14ac:dyDescent="0.25">
      <c r="J435" s="18"/>
    </row>
    <row r="436" spans="10:10" x14ac:dyDescent="0.25">
      <c r="J436" s="18"/>
    </row>
    <row r="437" spans="10:10" x14ac:dyDescent="0.25">
      <c r="J437" s="18"/>
    </row>
    <row r="438" spans="10:10" x14ac:dyDescent="0.25">
      <c r="J438" s="18"/>
    </row>
    <row r="439" spans="10:10" x14ac:dyDescent="0.25">
      <c r="J439" s="18"/>
    </row>
    <row r="440" spans="10:10" x14ac:dyDescent="0.25">
      <c r="J440" s="18"/>
    </row>
    <row r="441" spans="10:10" x14ac:dyDescent="0.25">
      <c r="J441" s="18"/>
    </row>
    <row r="442" spans="10:10" x14ac:dyDescent="0.25">
      <c r="J442" s="18"/>
    </row>
    <row r="443" spans="10:10" x14ac:dyDescent="0.25">
      <c r="J443" s="18"/>
    </row>
    <row r="444" spans="10:10" x14ac:dyDescent="0.25">
      <c r="J444" s="18"/>
    </row>
    <row r="445" spans="10:10" x14ac:dyDescent="0.25">
      <c r="J445" s="18"/>
    </row>
    <row r="446" spans="10:10" x14ac:dyDescent="0.25">
      <c r="J446" s="18"/>
    </row>
    <row r="447" spans="10:10" x14ac:dyDescent="0.25">
      <c r="J447" s="18"/>
    </row>
    <row r="448" spans="10:10" x14ac:dyDescent="0.25">
      <c r="J448" s="18"/>
    </row>
    <row r="449" spans="10:10" x14ac:dyDescent="0.25">
      <c r="J449" s="18"/>
    </row>
    <row r="450" spans="10:10" x14ac:dyDescent="0.25">
      <c r="J450" s="18"/>
    </row>
    <row r="451" spans="10:10" x14ac:dyDescent="0.25">
      <c r="J451" s="18"/>
    </row>
    <row r="452" spans="10:10" x14ac:dyDescent="0.25">
      <c r="J452" s="18"/>
    </row>
    <row r="453" spans="10:10" x14ac:dyDescent="0.25">
      <c r="J453" s="18"/>
    </row>
    <row r="454" spans="10:10" x14ac:dyDescent="0.25">
      <c r="J454" s="18"/>
    </row>
    <row r="455" spans="10:10" x14ac:dyDescent="0.25">
      <c r="J455" s="18"/>
    </row>
    <row r="456" spans="10:10" x14ac:dyDescent="0.25">
      <c r="J456" s="18"/>
    </row>
    <row r="457" spans="10:10" x14ac:dyDescent="0.25">
      <c r="J457" s="18"/>
    </row>
    <row r="458" spans="10:10" x14ac:dyDescent="0.25">
      <c r="J458" s="18"/>
    </row>
    <row r="459" spans="10:10" x14ac:dyDescent="0.25">
      <c r="J459" s="18"/>
    </row>
    <row r="460" spans="10:10" x14ac:dyDescent="0.25">
      <c r="J460" s="18"/>
    </row>
    <row r="461" spans="10:10" x14ac:dyDescent="0.25">
      <c r="J461" s="18"/>
    </row>
    <row r="462" spans="10:10" x14ac:dyDescent="0.25">
      <c r="J462" s="18"/>
    </row>
    <row r="463" spans="10:10" x14ac:dyDescent="0.25">
      <c r="J463" s="18"/>
    </row>
    <row r="464" spans="10:10" x14ac:dyDescent="0.25">
      <c r="J464" s="18"/>
    </row>
    <row r="465" spans="10:10" x14ac:dyDescent="0.25">
      <c r="J465" s="18"/>
    </row>
    <row r="466" spans="10:10" x14ac:dyDescent="0.25">
      <c r="J466" s="18"/>
    </row>
    <row r="467" spans="10:10" x14ac:dyDescent="0.25">
      <c r="J467" s="18"/>
    </row>
    <row r="468" spans="10:10" x14ac:dyDescent="0.25">
      <c r="J468" s="18"/>
    </row>
    <row r="469" spans="10:10" x14ac:dyDescent="0.25">
      <c r="J469" s="18"/>
    </row>
    <row r="470" spans="10:10" x14ac:dyDescent="0.25">
      <c r="J470" s="18"/>
    </row>
    <row r="471" spans="10:10" x14ac:dyDescent="0.25">
      <c r="J471" s="18"/>
    </row>
    <row r="472" spans="10:10" x14ac:dyDescent="0.25">
      <c r="J472" s="18"/>
    </row>
    <row r="473" spans="10:10" x14ac:dyDescent="0.25">
      <c r="J473" s="18"/>
    </row>
    <row r="474" spans="10:10" x14ac:dyDescent="0.25">
      <c r="J474" s="18"/>
    </row>
    <row r="475" spans="10:10" x14ac:dyDescent="0.25">
      <c r="J475" s="18"/>
    </row>
    <row r="476" spans="10:10" x14ac:dyDescent="0.25">
      <c r="J476" s="18"/>
    </row>
    <row r="477" spans="10:10" x14ac:dyDescent="0.25">
      <c r="J477" s="18"/>
    </row>
    <row r="478" spans="10:10" x14ac:dyDescent="0.25">
      <c r="J478" s="18"/>
    </row>
    <row r="479" spans="10:10" x14ac:dyDescent="0.25">
      <c r="J479" s="18"/>
    </row>
    <row r="480" spans="10:10" x14ac:dyDescent="0.25">
      <c r="J480" s="18"/>
    </row>
    <row r="481" spans="10:10" x14ac:dyDescent="0.25">
      <c r="J481" s="18"/>
    </row>
    <row r="482" spans="10:10" x14ac:dyDescent="0.25">
      <c r="J482" s="18"/>
    </row>
    <row r="483" spans="10:10" x14ac:dyDescent="0.25">
      <c r="J483" s="18"/>
    </row>
    <row r="484" spans="10:10" x14ac:dyDescent="0.25">
      <c r="J484" s="18"/>
    </row>
    <row r="485" spans="10:10" x14ac:dyDescent="0.25">
      <c r="J485" s="18"/>
    </row>
    <row r="486" spans="10:10" x14ac:dyDescent="0.25">
      <c r="J486" s="18"/>
    </row>
    <row r="487" spans="10:10" x14ac:dyDescent="0.25">
      <c r="J487" s="18"/>
    </row>
    <row r="488" spans="10:10" x14ac:dyDescent="0.25">
      <c r="J488" s="18"/>
    </row>
    <row r="489" spans="10:10" x14ac:dyDescent="0.25">
      <c r="J489" s="18"/>
    </row>
    <row r="490" spans="10:10" x14ac:dyDescent="0.25">
      <c r="J490" s="18"/>
    </row>
    <row r="491" spans="10:10" x14ac:dyDescent="0.25">
      <c r="J491" s="18"/>
    </row>
    <row r="492" spans="10:10" x14ac:dyDescent="0.25">
      <c r="J492" s="18"/>
    </row>
    <row r="493" spans="10:10" x14ac:dyDescent="0.25">
      <c r="J493" s="18"/>
    </row>
    <row r="494" spans="10:10" x14ac:dyDescent="0.25">
      <c r="J494" s="18"/>
    </row>
  </sheetData>
  <mergeCells count="98">
    <mergeCell ref="A36:F36"/>
    <mergeCell ref="A20:F20"/>
    <mergeCell ref="A15:J15"/>
    <mergeCell ref="A16:J16"/>
    <mergeCell ref="C21:C23"/>
    <mergeCell ref="D21:D23"/>
    <mergeCell ref="G34:I34"/>
    <mergeCell ref="A34:F34"/>
    <mergeCell ref="A21:A22"/>
    <mergeCell ref="B21:B22"/>
    <mergeCell ref="B25:B26"/>
    <mergeCell ref="A25:A26"/>
    <mergeCell ref="A24:F24"/>
    <mergeCell ref="C25:C33"/>
    <mergeCell ref="D25:D28"/>
    <mergeCell ref="G46:I46"/>
    <mergeCell ref="G39:I39"/>
    <mergeCell ref="C37:C38"/>
    <mergeCell ref="A43:F43"/>
    <mergeCell ref="G43:I43"/>
    <mergeCell ref="C40:C42"/>
    <mergeCell ref="D37:D38"/>
    <mergeCell ref="D40:D42"/>
    <mergeCell ref="A39:F39"/>
    <mergeCell ref="C44:C45"/>
    <mergeCell ref="C47:C55"/>
    <mergeCell ref="D44:D45"/>
    <mergeCell ref="D47:D48"/>
    <mergeCell ref="A46:F46"/>
    <mergeCell ref="A73:J73"/>
    <mergeCell ref="A56:F56"/>
    <mergeCell ref="G56:I56"/>
    <mergeCell ref="A57:F57"/>
    <mergeCell ref="G57:I57"/>
    <mergeCell ref="A80:J80"/>
    <mergeCell ref="A74:A77"/>
    <mergeCell ref="B74:B77"/>
    <mergeCell ref="C74:C77"/>
    <mergeCell ref="A78:J78"/>
    <mergeCell ref="A81:A82"/>
    <mergeCell ref="B81:B82"/>
    <mergeCell ref="C81:C82"/>
    <mergeCell ref="A83:J83"/>
    <mergeCell ref="A84:A85"/>
    <mergeCell ref="B84:B85"/>
    <mergeCell ref="C84:C85"/>
    <mergeCell ref="A86:J86"/>
    <mergeCell ref="A87:A88"/>
    <mergeCell ref="B87:B88"/>
    <mergeCell ref="C87:C88"/>
    <mergeCell ref="A89:J89"/>
    <mergeCell ref="A90:A94"/>
    <mergeCell ref="B90:B94"/>
    <mergeCell ref="C90:C94"/>
    <mergeCell ref="A95:J95"/>
    <mergeCell ref="A96:A97"/>
    <mergeCell ref="B96:B97"/>
    <mergeCell ref="C96:C97"/>
    <mergeCell ref="A98:J98"/>
    <mergeCell ref="A99:A101"/>
    <mergeCell ref="B99:B101"/>
    <mergeCell ref="C99:C101"/>
    <mergeCell ref="A102:J102"/>
    <mergeCell ref="A104:J104"/>
    <mergeCell ref="A105:A106"/>
    <mergeCell ref="B105:B106"/>
    <mergeCell ref="C105:C106"/>
    <mergeCell ref="A107:J107"/>
    <mergeCell ref="A138:J138"/>
    <mergeCell ref="A109:J109"/>
    <mergeCell ref="A120:J120"/>
    <mergeCell ref="A124:J124"/>
    <mergeCell ref="A127:J127"/>
    <mergeCell ref="A129:J129"/>
    <mergeCell ref="A142:J142"/>
    <mergeCell ref="A144:J144"/>
    <mergeCell ref="D13:H13"/>
    <mergeCell ref="A59:M59"/>
    <mergeCell ref="A60:M60"/>
    <mergeCell ref="A63:A68"/>
    <mergeCell ref="B63:B68"/>
    <mergeCell ref="C63:C68"/>
    <mergeCell ref="A69:J69"/>
    <mergeCell ref="A70:A72"/>
    <mergeCell ref="B70:B72"/>
    <mergeCell ref="C70:C72"/>
    <mergeCell ref="B130:B131"/>
    <mergeCell ref="C130:C131"/>
    <mergeCell ref="A132:J132"/>
    <mergeCell ref="A134:J134"/>
    <mergeCell ref="A157:J157"/>
    <mergeCell ref="A158:K158"/>
    <mergeCell ref="C145:J145"/>
    <mergeCell ref="A147:L147"/>
    <mergeCell ref="A148:L148"/>
    <mergeCell ref="A152:J152"/>
    <mergeCell ref="A154:J154"/>
    <mergeCell ref="A156:J156"/>
  </mergeCells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В. Любченко</dc:creator>
  <cp:lastModifiedBy>Юлия В. Исаева</cp:lastModifiedBy>
  <cp:lastPrinted>2021-12-29T06:03:01Z</cp:lastPrinted>
  <dcterms:created xsi:type="dcterms:W3CDTF">2021-11-15T10:10:44Z</dcterms:created>
  <dcterms:modified xsi:type="dcterms:W3CDTF">2022-01-26T09:16:00Z</dcterms:modified>
</cp:coreProperties>
</file>