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ZPLAN\ТПлан для Тарифной комиссии\"/>
    </mc:Choice>
  </mc:AlternateContent>
  <bookViews>
    <workbookView xWindow="0" yWindow="0" windowWidth="23040" windowHeight="8655"/>
  </bookViews>
  <sheets>
    <sheet name="2021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5" i="2" l="1"/>
  <c r="M244" i="2" s="1"/>
  <c r="K256" i="2"/>
  <c r="L255" i="2"/>
  <c r="L253" i="2"/>
  <c r="K253" i="2"/>
  <c r="L251" i="2"/>
  <c r="L256" i="2" s="1"/>
  <c r="M243" i="2"/>
  <c r="M241" i="2"/>
  <c r="K241" i="2"/>
  <c r="M239" i="2"/>
  <c r="M237" i="2"/>
  <c r="K237" i="2"/>
  <c r="M233" i="2"/>
  <c r="K233" i="2"/>
  <c r="M231" i="2"/>
  <c r="K231" i="2"/>
  <c r="M228" i="2"/>
  <c r="K228" i="2"/>
  <c r="M226" i="2"/>
  <c r="K226" i="2"/>
  <c r="M223" i="2"/>
  <c r="K223" i="2"/>
  <c r="M219" i="2"/>
  <c r="K219" i="2"/>
  <c r="M208" i="2"/>
  <c r="M206" i="2"/>
  <c r="K206" i="2"/>
  <c r="M203" i="2"/>
  <c r="K203" i="2"/>
  <c r="M201" i="2"/>
  <c r="K201" i="2"/>
  <c r="M197" i="2"/>
  <c r="K197" i="2"/>
  <c r="M194" i="2"/>
  <c r="K194" i="2"/>
  <c r="M187" i="2"/>
  <c r="K187" i="2"/>
  <c r="M184" i="2"/>
  <c r="K184" i="2"/>
  <c r="M181" i="2"/>
  <c r="K181" i="2"/>
  <c r="M178" i="2"/>
  <c r="K178" i="2"/>
  <c r="M176" i="2"/>
  <c r="M174" i="2"/>
  <c r="K174" i="2"/>
  <c r="M172" i="2"/>
  <c r="M169" i="2"/>
  <c r="K169" i="2"/>
  <c r="K165" i="2"/>
  <c r="K244" i="2" s="1"/>
  <c r="L162" i="2"/>
  <c r="E162" i="2"/>
  <c r="L161" i="2"/>
  <c r="L160" i="2"/>
  <c r="L159" i="2"/>
  <c r="J152" i="2" l="1"/>
  <c r="J124" i="2"/>
  <c r="J121" i="2"/>
  <c r="J139" i="2" l="1"/>
  <c r="J108" i="2" l="1"/>
  <c r="J135" i="2" l="1"/>
  <c r="J24" i="2" l="1"/>
  <c r="J142" i="2" l="1"/>
  <c r="J97" i="2"/>
  <c r="J69" i="2" l="1"/>
  <c r="J59" i="2"/>
  <c r="J57" i="2"/>
  <c r="J53" i="2" l="1"/>
  <c r="J153" i="2" s="1"/>
  <c r="L257" i="2" s="1"/>
</calcChain>
</file>

<file path=xl/sharedStrings.xml><?xml version="1.0" encoding="utf-8"?>
<sst xmlns="http://schemas.openxmlformats.org/spreadsheetml/2006/main" count="792" uniqueCount="433">
  <si>
    <t>№</t>
  </si>
  <si>
    <t>Наименование МО</t>
  </si>
  <si>
    <t>Раздел 3</t>
  </si>
  <si>
    <t>Раздел 2</t>
  </si>
  <si>
    <t>Кол-во</t>
  </si>
  <si>
    <t xml:space="preserve">Монитор пациента </t>
  </si>
  <si>
    <t>Центральная станция мониторирования</t>
  </si>
  <si>
    <t>Аппарат для рентгенографии передвижной</t>
  </si>
  <si>
    <t>Х</t>
  </si>
  <si>
    <t>Стерилизатор паровой  с автоматической системой управления</t>
  </si>
  <si>
    <t>Передвижной рентгеновский аппарат с программно-аппаратным комплексом и плоскопанельным цифровым детектором</t>
  </si>
  <si>
    <t>Эндоскопическая стойка с принадлежностями</t>
  </si>
  <si>
    <t xml:space="preserve">Комплекс аппаратно-программный электроэнцефалографический </t>
  </si>
  <si>
    <t>Аппарат для трансфузии крови</t>
  </si>
  <si>
    <t>Аппарат рентгеновский передвижной цифровой с С-образной дугой</t>
  </si>
  <si>
    <t>Паровой стерилизатор (автоклав) 75 л с вертикальной загрузкой (А-75)</t>
  </si>
  <si>
    <t>Термостат для хранения тромбоцитов с тромбомиксером</t>
  </si>
  <si>
    <t>Ультразвуковая диагностическая система с принадлежностями</t>
  </si>
  <si>
    <t>Электрокардиостимулятор эндокардиальной стимуляции наружный</t>
  </si>
  <si>
    <t>Кислородный концентратор</t>
  </si>
  <si>
    <t>Стерилизатор паровой</t>
  </si>
  <si>
    <t>Паровой автоклав</t>
  </si>
  <si>
    <t>Фетальный монитор</t>
  </si>
  <si>
    <t>Анализатор биохимический</t>
  </si>
  <si>
    <t>Монитор прикроватный</t>
  </si>
  <si>
    <t>Раздел 1</t>
  </si>
  <si>
    <t>ЕРМО</t>
  </si>
  <si>
    <t>Специальность</t>
  </si>
  <si>
    <t xml:space="preserve">Рентгенология </t>
  </si>
  <si>
    <t>Наименование программы повышения квалификации</t>
  </si>
  <si>
    <t>Функциональная диагностика</t>
  </si>
  <si>
    <t>Сестринское дело в педиатрии</t>
  </si>
  <si>
    <t xml:space="preserve">Сестринское дело </t>
  </si>
  <si>
    <t>Сестринское дело</t>
  </si>
  <si>
    <t xml:space="preserve">Лечебное дело </t>
  </si>
  <si>
    <t>Врач-анестезиолог-реаниматолог</t>
  </si>
  <si>
    <t>Акушерство и геникология</t>
  </si>
  <si>
    <t>"Анестезиология-реаниматология. Периоперационная кровопотеря и принципы инфузионно-трансфузионной терапии"</t>
  </si>
  <si>
    <t>"Кардиология. Трудности и ошибки в тактике врача ведения больных хронической сердечной недостаточностью"</t>
  </si>
  <si>
    <t>"Терапия. Заболевания органов дыхания в практике врача-терапевта"</t>
  </si>
  <si>
    <t>Бактериология</t>
  </si>
  <si>
    <t>"Медицина общей практики"</t>
  </si>
  <si>
    <t>"Сестринское дело в детской отоларингологии"</t>
  </si>
  <si>
    <t>"Сестринское дело в педиатрии"</t>
  </si>
  <si>
    <t>"Актуальное в работе медсестры в кабинете УЗИ"</t>
  </si>
  <si>
    <t>Физиотерапия</t>
  </si>
  <si>
    <t>"Актуальные вопросы организации работы медсестры физиотерапевтического отделения"</t>
  </si>
  <si>
    <t>"Актуальное в практике педиатрической медсестры"</t>
  </si>
  <si>
    <t>"Актуальные вопросы вакцинации в практике медицинской сестры"</t>
  </si>
  <si>
    <t>"Актуальные вопросы расстройств питания у детей"</t>
  </si>
  <si>
    <t>Лечебное дело</t>
  </si>
  <si>
    <t>"Актуальные аспекты охраны здоровья детей и подростков"</t>
  </si>
  <si>
    <t xml:space="preserve">Функциональная диагностика </t>
  </si>
  <si>
    <t>"Функциональная диагностика"</t>
  </si>
  <si>
    <t>Педиатрия</t>
  </si>
  <si>
    <t>"Охрана здоровья детей и подростков"</t>
  </si>
  <si>
    <t>"Сестринсккая помощь детям при инфекциях"</t>
  </si>
  <si>
    <t xml:space="preserve">"Первичная медико-санитарная помощь детям" </t>
  </si>
  <si>
    <t xml:space="preserve">"Актуальное в осуществлении общего ухода за пациентами. Организация работы медсесры приемного отделения" </t>
  </si>
  <si>
    <t>"Паллиативная медицинская помощь"</t>
  </si>
  <si>
    <t>"Актуальное в асептике и антисептике в практике среднего медицинского персонала"</t>
  </si>
  <si>
    <t>"Актуальное в работе медицинской сестры отделения травматологии и ортопедии"</t>
  </si>
  <si>
    <t>Операционное дело</t>
  </si>
  <si>
    <t>"Организация профессиональной деятельности операционной медицинской сестры"</t>
  </si>
  <si>
    <t xml:space="preserve">Ультрузвуковая диагностика </t>
  </si>
  <si>
    <t>"Актуальные методы УЗД в урологии и нефрологии"</t>
  </si>
  <si>
    <t>Детская кардиология</t>
  </si>
  <si>
    <t>Актуальные вопросы электрокардиографии</t>
  </si>
  <si>
    <t>Актуальное в работе медсестры в перевязочной</t>
  </si>
  <si>
    <t>"Сестринское дело в травматологии"</t>
  </si>
  <si>
    <t>"Актуальные вопросы работы фельдшера-лаборанта в бактериологической лаборатории"</t>
  </si>
  <si>
    <t>"Актуальные вопросы заболеваний сердечно-сосудистой, мочевой и эндокринной системы у детей"</t>
  </si>
  <si>
    <t>Рентгенология</t>
  </si>
  <si>
    <t>"Нейросонография"</t>
  </si>
  <si>
    <t>"Детская хирургия"</t>
  </si>
  <si>
    <t>"Актуальное в сестринской помощи детям"</t>
  </si>
  <si>
    <t>"Актуальное в осуществлении общего ухода за пациентами. Сестринская помощь онкологическим больным"</t>
  </si>
  <si>
    <t>Медицинский массаж</t>
  </si>
  <si>
    <t>Ультразвуковая диагностика</t>
  </si>
  <si>
    <t xml:space="preserve">Физиотерапия </t>
  </si>
  <si>
    <t>Скорая и неотложная помощь</t>
  </si>
  <si>
    <t>"Актуальное в работе фельдшера скорой медицинской помощи. Скорая и неотложная помощь"</t>
  </si>
  <si>
    <t>Актуальное в работе фельдшера скорой медицинской помощи. Скорая и неотложная помощь</t>
  </si>
  <si>
    <t>Аспекты работы медсестры кабинета функциональной диагностики</t>
  </si>
  <si>
    <t>"Оказание первой помощи на догоспитальном этапе"</t>
  </si>
  <si>
    <t>Клиническая лабораторная диагностика</t>
  </si>
  <si>
    <t>"Лабораторная диагностика нарушений системы гемостаза"</t>
  </si>
  <si>
    <t>Комплекс аппаратно-программного анализа электрокардиограмм</t>
  </si>
  <si>
    <t>Установка ангиографическая Innova IGS с принадлежностями</t>
  </si>
  <si>
    <t>Аппарат рентгенографический цифровой универсальный</t>
  </si>
  <si>
    <t>Монитор прикроватный реаниматолога и анастезиолога переносный</t>
  </si>
  <si>
    <t>Лабораторная диагностика</t>
  </si>
  <si>
    <t>Анестезиология и реаниматология</t>
  </si>
  <si>
    <t>Медицинская статистика</t>
  </si>
  <si>
    <t>"Медицинская реабилитация в терапии"</t>
  </si>
  <si>
    <t>"Современные аспекты общеклиничнских лабораторных исследований"</t>
  </si>
  <si>
    <t>"Актуальное в работе медицинской сестры в условиях ЧС"</t>
  </si>
  <si>
    <t>"Актуальные аспекты профилактики, диагностики и лечения новой коронавирусной инфекции (covid-19): для медицинских сестер медицинских организаций и их структурных подразделений, оказывающих медицинскую помощь в стационарных условиях"</t>
  </si>
  <si>
    <t>"Вирусные и бактериальные инфекции дыхательных путей (3 модуль)"</t>
  </si>
  <si>
    <t>"Актуальное в лабораторной диагностике анемий"</t>
  </si>
  <si>
    <t>"Актуальное в работе медицинской сестры. Сестринское дело в терапии"</t>
  </si>
  <si>
    <t>Стол операционный универсальный</t>
  </si>
  <si>
    <t>Автоматический биохимический анализатор</t>
  </si>
  <si>
    <t xml:space="preserve">Анализатор газов крови и электролитов </t>
  </si>
  <si>
    <t>Биохимический анализатор</t>
  </si>
  <si>
    <t>ИТОГО по разделу 1</t>
  </si>
  <si>
    <t>ИТОГО по разделу 2</t>
  </si>
  <si>
    <t>ИТОГО по разделу 3</t>
  </si>
  <si>
    <t>Озоновый стерилизатор</t>
  </si>
  <si>
    <t>NMOS-0744381-2021</t>
  </si>
  <si>
    <t>NMOS-0744527-2021</t>
  </si>
  <si>
    <t>NMOS-0744710-2021</t>
  </si>
  <si>
    <t>NMOS-0582836-2021</t>
  </si>
  <si>
    <t>NMOS-0525719-2021</t>
  </si>
  <si>
    <t>Дата предварительной заявки</t>
  </si>
  <si>
    <t>NMOS-0731894-2021</t>
  </si>
  <si>
    <t>NMOS-0732808-2021</t>
  </si>
  <si>
    <t>NMOS-0732210-2021</t>
  </si>
  <si>
    <t>NMOS-0732151-2021</t>
  </si>
  <si>
    <t>NMOS-0735447-2021</t>
  </si>
  <si>
    <t>NMOS-0732128-2021</t>
  </si>
  <si>
    <t>NMOS-0733775-2021</t>
  </si>
  <si>
    <t>NMOS-0735786-2021</t>
  </si>
  <si>
    <t>NMOS-0736247-2021</t>
  </si>
  <si>
    <t>NMOS-0733721-2021</t>
  </si>
  <si>
    <t>NMOS-0733760-2021</t>
  </si>
  <si>
    <t>NMOS-0735435-2021</t>
  </si>
  <si>
    <t>NMOS-0745547-2021</t>
  </si>
  <si>
    <t>NMOS-0738012-2021</t>
  </si>
  <si>
    <t>NMOS-0734040-2021</t>
  </si>
  <si>
    <t>NMOS-0734142-2021</t>
  </si>
  <si>
    <t>NMOS-0734325-2021</t>
  </si>
  <si>
    <t>NMOS-0736086-2021</t>
  </si>
  <si>
    <t>NMOS-0732879-2021</t>
  </si>
  <si>
    <t>NMOS-0737815-2021</t>
  </si>
  <si>
    <t>NMOS-0731689-2021</t>
  </si>
  <si>
    <t>NMOS-0731274-2021</t>
  </si>
  <si>
    <t>NMOS-0742776-2021</t>
  </si>
  <si>
    <t>NMOS-0733470-2021</t>
  </si>
  <si>
    <t>NMOS-0733649-2021</t>
  </si>
  <si>
    <t>NMOS-0747633-2021</t>
  </si>
  <si>
    <t>NMOS-0749761-2021</t>
  </si>
  <si>
    <t>NMOS-0747168-2021</t>
  </si>
  <si>
    <t>Дата включения в план мероприятий</t>
  </si>
  <si>
    <t>Код нарушения/ дефекта, выявленного при ЭКМП</t>
  </si>
  <si>
    <t>Номер предварительной заявки</t>
  </si>
  <si>
    <t>NMOV-0635077-2021</t>
  </si>
  <si>
    <t>NMOV-0639407-2021</t>
  </si>
  <si>
    <t>NMOV-0648793-2021</t>
  </si>
  <si>
    <t>NMOV-0647434-2021</t>
  </si>
  <si>
    <t>NMOV-0647647-2021</t>
  </si>
  <si>
    <t>NMOV-0647649-2021</t>
  </si>
  <si>
    <t>NMOV-0647648-2021</t>
  </si>
  <si>
    <t>NMOV-0647669-2021</t>
  </si>
  <si>
    <t>NMOV-0647693-2021</t>
  </si>
  <si>
    <t>NMOV-0647695-2021</t>
  </si>
  <si>
    <t>NMOV-0647692-2021</t>
  </si>
  <si>
    <t>NMOV-0647694-2021</t>
  </si>
  <si>
    <t>NMOV-0647691-2021</t>
  </si>
  <si>
    <t>NMOS-0733437-2021</t>
  </si>
  <si>
    <t>NMOS-0738515-2021</t>
  </si>
  <si>
    <t>NMOS-0731115-2021</t>
  </si>
  <si>
    <t>NMOS-0734687-2021</t>
  </si>
  <si>
    <t>NMOS-0723967-2021</t>
  </si>
  <si>
    <t>NMOS-0723919-2021</t>
  </si>
  <si>
    <t>NMOS-0729470-2021</t>
  </si>
  <si>
    <t>NMOS-0731346-2021</t>
  </si>
  <si>
    <t>NMOS-0724179-2021</t>
  </si>
  <si>
    <t>NMOS-0733566-2021</t>
  </si>
  <si>
    <t>NMOS-0730613-2021</t>
  </si>
  <si>
    <t>NMOS-0729114-2021</t>
  </si>
  <si>
    <t>NMOS-0730879-2021</t>
  </si>
  <si>
    <t>NMOS-0730976-2021</t>
  </si>
  <si>
    <t>NMOS-0729334-2021</t>
  </si>
  <si>
    <t>NMOS-0724526-2021</t>
  </si>
  <si>
    <t>NMOS-0723491-2021</t>
  </si>
  <si>
    <t>NMOS-0728270-2021</t>
  </si>
  <si>
    <t>NMOS-0723794-2021</t>
  </si>
  <si>
    <t>NMOS-0729204-2021</t>
  </si>
  <si>
    <t>NMOS-0647396-2021</t>
  </si>
  <si>
    <t>NMOS-0733508-2021</t>
  </si>
  <si>
    <t>NMOS-0654687-2021</t>
  </si>
  <si>
    <t>NMOS-0725439-2021</t>
  </si>
  <si>
    <t>NMOS-0734830-2021</t>
  </si>
  <si>
    <t>NMOS-0723763-2021</t>
  </si>
  <si>
    <t>NMOS-0647491-2021</t>
  </si>
  <si>
    <t>NMOS-0725015-2021</t>
  </si>
  <si>
    <t>NMOS-0724986-2021</t>
  </si>
  <si>
    <t>NMOS-0729749-2021</t>
  </si>
  <si>
    <t>NMOS-0729250-2021</t>
  </si>
  <si>
    <t>NMOS-0728093-2021</t>
  </si>
  <si>
    <t>NMOS-0722349-2021</t>
  </si>
  <si>
    <t>NMOV-0645536-2021</t>
  </si>
  <si>
    <t>NMOS-0721098-2021</t>
  </si>
  <si>
    <t>NMOS-0733855-2021</t>
  </si>
  <si>
    <t>NMOS-0733862-2021</t>
  </si>
  <si>
    <t>NMOV-0654702-2021</t>
  </si>
  <si>
    <t>NMOV-0656490-2021</t>
  </si>
  <si>
    <t>NMOV-0652674-2021</t>
  </si>
  <si>
    <t>NMOV-0654547-2021</t>
  </si>
  <si>
    <t>NMOV-0654693-2021</t>
  </si>
  <si>
    <t>NMOS-0738738-2021</t>
  </si>
  <si>
    <t>NMOS-0729416-2021</t>
  </si>
  <si>
    <t>NMOS-0738580-2021</t>
  </si>
  <si>
    <t>NMOV-0654686-2021</t>
  </si>
  <si>
    <t>NMOV-0732204-2021</t>
  </si>
  <si>
    <t>NMOV-0718356-2021</t>
  </si>
  <si>
    <t>NMOV-0723827-2021</t>
  </si>
  <si>
    <t>NMOV-0651112-2021</t>
  </si>
  <si>
    <t>NMOV-0660267-2021</t>
  </si>
  <si>
    <t>NMOV-0662843-2021</t>
  </si>
  <si>
    <t>NMOS-0739657-2021</t>
  </si>
  <si>
    <t>NMOS-0745294-2021</t>
  </si>
  <si>
    <t>NMOS-0741843-2021</t>
  </si>
  <si>
    <t>NMOV-0652413-2021</t>
  </si>
  <si>
    <t>NMOV-0659143-2021</t>
  </si>
  <si>
    <t>NMOS-0742648-2021</t>
  </si>
  <si>
    <t>NMOS-0744316-2021</t>
  </si>
  <si>
    <t>NMOS-0763151-2021</t>
  </si>
  <si>
    <t>NMOV-0647751-2021</t>
  </si>
  <si>
    <t>NMOS-0744245-2021</t>
  </si>
  <si>
    <t>NMOS-0744394-2021</t>
  </si>
  <si>
    <t>NMOS-0734458-2021</t>
  </si>
  <si>
    <t>NMOS-0724250-2021</t>
  </si>
  <si>
    <t>NMOS-0730074-2021</t>
  </si>
  <si>
    <t>NMOS-0729684-2021</t>
  </si>
  <si>
    <t>NMOS-0723434-2021</t>
  </si>
  <si>
    <t>NMOS-0724138-2021</t>
  </si>
  <si>
    <t>NMOS-0724155-2021</t>
  </si>
  <si>
    <t>NMOS-0724670-2021</t>
  </si>
  <si>
    <t>NMOS-0726817-2021</t>
  </si>
  <si>
    <t>NMOS-0731776-2021</t>
  </si>
  <si>
    <t>NMOS-0731865-2021</t>
  </si>
  <si>
    <t>NMOS-0724711-2021</t>
  </si>
  <si>
    <t>Код вида медицинского изделия в соответствии с номенклатурой</t>
  </si>
  <si>
    <t>Наименование структурного подразделения</t>
  </si>
  <si>
    <t>НПА определяющий потребность</t>
  </si>
  <si>
    <t>необходимость замены (истечение срока службы)</t>
  </si>
  <si>
    <t>отсутствие</t>
  </si>
  <si>
    <t>18 (планиреутся расшинение 
до 24)</t>
  </si>
  <si>
    <t>Приказ МЗ РФ от 15.11.2021 № 928н</t>
  </si>
  <si>
    <t>Приказ МЗ РФ от 12.11.2021 № 901н</t>
  </si>
  <si>
    <t>12.8</t>
  </si>
  <si>
    <t>необходимость замены (неисправность)</t>
  </si>
  <si>
    <t>Приказ МЗ РФ от 31.01.2012 № 69н</t>
  </si>
  <si>
    <t>Приказ МЗ РФ от 28.10.2020 №1170н</t>
  </si>
  <si>
    <t>Приказ МЗ РФ от 15.11.2012 № 919н</t>
  </si>
  <si>
    <t>Неврологическое отделение</t>
  </si>
  <si>
    <t>Приказ МЗ РФ от 14.12.2012 N 1047н</t>
  </si>
  <si>
    <t>9.06; 247110</t>
  </si>
  <si>
    <t>Общебольничный персонал</t>
  </si>
  <si>
    <t>Приказ МЗ РФ от 15.05.2012 № 543н</t>
  </si>
  <si>
    <t>Поликлиника</t>
  </si>
  <si>
    <t>Приказ МЗ РФ от 15.11.2012 № 922н</t>
  </si>
  <si>
    <t>Поликлиника, стационар, дневной стационар</t>
  </si>
  <si>
    <t xml:space="preserve">Хирургическое отделение </t>
  </si>
  <si>
    <t>Приказ МЗ РФ 1130н от 20.10.2020</t>
  </si>
  <si>
    <t>Приказ МЗ РФ 1130н от 20.10.2021</t>
  </si>
  <si>
    <t>Отделение анестезиологии и реаниматологии</t>
  </si>
  <si>
    <t>Стерилизационная</t>
  </si>
  <si>
    <t>Хирургическое отделение</t>
  </si>
  <si>
    <t>Акушерское отделение</t>
  </si>
  <si>
    <t>необходимость замены (истечение срока службы, неисправность)</t>
  </si>
  <si>
    <t>Приказ МЗ РФ от 01.11.2012 № 572н</t>
  </si>
  <si>
    <t>Клинико-диагностическая лаборатория</t>
  </si>
  <si>
    <t xml:space="preserve">Отделение анестезиологии и реанимации </t>
  </si>
  <si>
    <t>26.60.11.119</t>
  </si>
  <si>
    <t xml:space="preserve">26.60.11.119 </t>
  </si>
  <si>
    <t>Стационар</t>
  </si>
  <si>
    <t>Отделение анестезиологии и реанимации для лечения пациентов с  признаками новой короновирусной инфекции COVID-19</t>
  </si>
  <si>
    <t>100548-1</t>
  </si>
  <si>
    <t>"ДжиИ Медикал Системз Эс.Си.Эс."</t>
  </si>
  <si>
    <t>"AIRSEP CORPORATION", США</t>
  </si>
  <si>
    <t>RU8002VA01</t>
  </si>
  <si>
    <t>РЗН 2013/458 04.04.2013</t>
  </si>
  <si>
    <t xml:space="preserve"> №2002/523 12.07.2012</t>
  </si>
  <si>
    <t>"Электа Лимитед" (Соединенное Королевство)</t>
  </si>
  <si>
    <t>ФСЗ 2012/12745 23.08.2012г</t>
  </si>
  <si>
    <t xml:space="preserve">Приложение 1 </t>
  </si>
  <si>
    <t>Территориальный план мероприятий 
по организации дополнительного профессионального образования медицинских работников по программам повышения квалификации, а также по приобретению и проведению ремонта медицинского оборудования, финансовое обеспечение которых осуществляется за счет средств нормированного страхового запаса Территориального фонда обязательного медицинского страхования Оренбургской области на 4 квартал 2021 года.</t>
  </si>
  <si>
    <t>Сведения о мероприятиях по организации дополнительного профессионального образования медицинских работников по программам повышения квалификации</t>
  </si>
  <si>
    <t>Государственное бюджетное учреждения здравоохранения "Оренбургский областной клинический онкологческий диспансер"</t>
  </si>
  <si>
    <t>Государственное автономное учреждение здравоохранения "Детская городская клиническая больница" города Оренбурга</t>
  </si>
  <si>
    <t xml:space="preserve">Государственное автономное учреждение здравоохранения "Городская больница № 5" города Орска </t>
  </si>
  <si>
    <t xml:space="preserve">Государственное автономное учреждение здравоохранения "Городская больница № 2" города Орска </t>
  </si>
  <si>
    <t xml:space="preserve">Государственное автономное учреждение здравоохранения "Городская больница № 3" города Орска </t>
  </si>
  <si>
    <t xml:space="preserve">Государственное автономное учреждение здравоохранения "Городская больница № 4" города Орска </t>
  </si>
  <si>
    <t>Итого помедицинской организации</t>
  </si>
  <si>
    <t>Итого по медицинской организации</t>
  </si>
  <si>
    <t>Государственное бюджетнок учреждение здравоохранени "Городская больница" города Гая</t>
  </si>
  <si>
    <t>Государственное бюджетное учреждение здравоохранения "Курманаевская районная больница"</t>
  </si>
  <si>
    <t>Государственное бюджетное учреждение здравоохранения "Новосергиевская районная больница"</t>
  </si>
  <si>
    <t>Государственное автономное учреждение здравоохранения  "Оренбургская районная больница"</t>
  </si>
  <si>
    <t>Государственное бюджетное учреждение здравоохранения "Первомайская районная больница"</t>
  </si>
  <si>
    <t>Государственное бюджетное учреждение здравоохранения "Переволоцкая районная больница"</t>
  </si>
  <si>
    <t>Cтуденческая поликлиника Федерального государственного бюджетного образовательного учреждения высшего образования «Оренбургский государственный университет»</t>
  </si>
  <si>
    <t>к распоряжению министерства здравоохранения Оренбургской области</t>
  </si>
  <si>
    <t xml:space="preserve">     «Утверждаю»</t>
  </si>
  <si>
    <t>____________________</t>
  </si>
  <si>
    <t>(дата утверждения)</t>
  </si>
  <si>
    <t xml:space="preserve">                                                                                                                                                                   (должность)                   (подпись)      (расшифровка подписи)</t>
  </si>
  <si>
    <t xml:space="preserve">    Первый заместитель министра       ___________________      С.А. Кустовский</t>
  </si>
  <si>
    <t>Количество</t>
  </si>
  <si>
    <t>Наименование оборудования</t>
  </si>
  <si>
    <t>Сведения о мероприятиях по приобретению медицинского оборудования</t>
  </si>
  <si>
    <t>Государственное автономное учреждение здравоохранения 
"Оренбургская областная клиническая больница"</t>
  </si>
  <si>
    <t>Государственное автономное учреждение здравоохранения "Городская клиническая больница № 4" города Оренбурга</t>
  </si>
  <si>
    <t xml:space="preserve">Государственное автономное учреждение здравоохранения «Оренбургская областная клиническая инфекционная больница» </t>
  </si>
  <si>
    <t>Государственное бюджетное учреждение здравоохранения «Городская больница» города Кувандыка</t>
  </si>
  <si>
    <t xml:space="preserve">Государственное автономное учреждение здравоохранения «Новоорская районная больница» </t>
  </si>
  <si>
    <t>Сведения о мероприятиях по проведению ремонта медицинского оборудования</t>
  </si>
  <si>
    <t>Система радиотерапевтическая Elekta</t>
  </si>
  <si>
    <t>ВСЕГО по плану мероприятий на сумму</t>
  </si>
  <si>
    <t xml:space="preserve">Государственное бюджетное учреждение здравоохранения «Ташлинская районная больница» </t>
  </si>
  <si>
    <t xml:space="preserve">Государственное бюджетное учреждение здравоохранения «Шарлыкская районная больница» </t>
  </si>
  <si>
    <t>Государственное бюджетное учреждение здравоохранения «Орский онкологический диспансер»</t>
  </si>
  <si>
    <t>Государственное бюджетное учреждение здравоохранения «Городская клиническая больница № 1» города Оренбурга</t>
  </si>
  <si>
    <t>Государственное автономное учреждение здравоохранения «Городская клиническая больница им. Н.И. Пирогова» города Оренбурга</t>
  </si>
  <si>
    <t xml:space="preserve">1.1.3; 2.1; 2.12; 2.13; 2.14; 2.16.1; 2.16.2; 2.17; 2.18; 3.1.1; 3.11; 3.2.1; 3.2.2; 3.2.3; 4.1 ; 4.2; 4.3; 4.4 </t>
  </si>
  <si>
    <t>2.1; 2.13; 2.14; 2.16.1; 3.1.3; 3.10; 3.11; 3.12; 3.13; 3.2.1; 3.2.2; 3.2.3; 3.4; 4.2; 4.4; 4.6.2; 5.7.3</t>
  </si>
  <si>
    <t>1.1.4; 2.12; 2.13;  2.14; 2.16.1; 2.16.2; 3.1.3; 3.10; 3.11; 3.12; 3.13; 3.2.1; 3.2.2; 3.2.3; 3.7; 4.2; 4.3; 4.6.1; 4.6.2; 5.3.3</t>
  </si>
  <si>
    <t>1.1.4; 2.12; 2.13; 2.16.1; 2.16.2; 3.1.1; 3.10; 3.11; 3.12; 3.13; 3.2.1; 3.2.2; 3.2.3; 4.2; 4.3; 4.4; 4.6.1</t>
  </si>
  <si>
    <t>2.12; 2.13; 2.14; 3.1.1; 3.12; 3.1.3; 3.10; 3.11; 3.13; 3.2.1; 3.2.2; 3.2.3; 3.2.4; 3.6; 3.7; 3.8; 3.9; 4.2; 4.3; 4.4</t>
  </si>
  <si>
    <t>1.1.3; 1.1.4; 2.12; 2.13; 2.14; 2.16.2; 2.18; 3.1.3; 3.10; 3.11; 3.12; 3.13; 3.2.1; 3.2.2; 3.2.3; 3.4; 3.5; 3.6; 3.7; 4.2; 4.3; 4.4; 4.6.2; 5.3.3</t>
  </si>
  <si>
    <t>1.1.3; 2.1; 2.12; 2.13; 2.14; 2.16.1; 2.4; 3.1.3; 3.10; 3.11; 3.12; 3.13; 3.2.1; 3.2.2; 3.2.3; 3.2.6; 3.5; 3.6; 3.8; 4.1; 4.2; 4.3; 5.1.4</t>
  </si>
  <si>
    <t>1.1.3; 2.12; 2.13; 2.14; 2.16.1; 2.6.2; 2.4; 3.1.3; 3.1.2; 3.1.3; 3.10; 3.11; 3.12; 3.13; 3.2.1; 3.2.2; 3.2.3; 3.4; 3.5; 3.6; 3.7; 3.8; 4.1; 4.2; 4.3; 4.6.1</t>
  </si>
  <si>
    <t xml:space="preserve">1.1.3; 1.1.4; 2.1; 2.12; 2.13; 2.14; 2.16.1; 2.16.2; 2.18; 2.3.1; 3.1.1; 3.10; 3.11; 3.12; 3.13; 3.2.1; 3.2.2; 3.2.3; 4.1; 4.2; 4.3; 4.6.1; 5.3.3 </t>
  </si>
  <si>
    <t xml:space="preserve">1.1.3; 2.12; 2.13; 2.14; 2.16.1; 2.16.2; 3.1.3; 3.10; 3.11; 3.12; 3.13; 3.2.1; 3.2.2; 3.2.3; 3.8; 4.1; 4.2; 4.3; 4.6.1; 4.6.2 </t>
  </si>
  <si>
    <t xml:space="preserve">2.12; 2.13; 2.14; 2.16.1; 3.10; 3.11; 3.2.1; 3.2.2; 3.2.3; 3.7; 4.1; 4.2; 4.3; 4.4; 4.6.1; 4.6.2 </t>
  </si>
  <si>
    <t>3.2.1.</t>
  </si>
  <si>
    <t>Кислородный концентратор MZ-30</t>
  </si>
  <si>
    <t>Государственное бюджетное учреждение здравоохранения "Городская больница" города Гая</t>
  </si>
  <si>
    <t>Стоимость в рублях</t>
  </si>
  <si>
    <t>Цена за ед. в рублях</t>
  </si>
  <si>
    <t>Коечная мощность (если кол-во установлено  из расчета на кол-во коек)</t>
  </si>
  <si>
    <t>Основание приобретения</t>
  </si>
  <si>
    <t>Производитель (изготовитель)</t>
  </si>
  <si>
    <t>Дата выпуска</t>
  </si>
  <si>
    <t>Серийный №</t>
  </si>
  <si>
    <t>Сведения о регистрационном удостоверении</t>
  </si>
  <si>
    <t>Планируемая стоимость в рублях</t>
  </si>
  <si>
    <t>"Актуальные вопросы выполнения рентгенологических исследований и компьютерной томографии"</t>
  </si>
  <si>
    <t>"Процедурное и прививочное дело"</t>
  </si>
  <si>
    <t>"Физиотерапия"</t>
  </si>
  <si>
    <t>"Сестринское дело в пульмонологии"</t>
  </si>
  <si>
    <t>"Основы компьютерной  и магнитно-резонансной томографии"</t>
  </si>
  <si>
    <t>"Сестринское дело в детской эндокринологии"</t>
  </si>
  <si>
    <t>"Актуальные аспекты реабилитации травматологических больных"</t>
  </si>
  <si>
    <t>"Актуальные вопросы анестезиологии"</t>
  </si>
  <si>
    <t>"Актуальные вопросы нейрореаниматологии"</t>
  </si>
  <si>
    <t>"Кесарево сечение в современном акушерстве"</t>
  </si>
  <si>
    <t>Травматология и ортопедия</t>
  </si>
  <si>
    <t>Анестезиология-реаниматология</t>
  </si>
  <si>
    <t>Врач-кардиолог</t>
  </si>
  <si>
    <t>Врач-терапевт</t>
  </si>
  <si>
    <t xml:space="preserve">Врач-терапевт </t>
  </si>
  <si>
    <t>"Современные методы клинических исследований в лабораторной диагностике"</t>
  </si>
  <si>
    <t>"Сестринское дело в эндоскопии"</t>
  </si>
  <si>
    <t>"Актуальные вопросы интенсивной терапии и специализированного ухода в отделениях реанимации и интенсивной терапии"</t>
  </si>
  <si>
    <t>"Актуальные вопросы терапии и гериатрии в работе фельдшера"</t>
  </si>
  <si>
    <t>"Лабораторное дело в рентгенологии. Избранные вопросы"</t>
  </si>
  <si>
    <t>"Актуальное в осуществление общего ухода за пациентами. Первичная медико-профилактическая помощь населению"</t>
  </si>
  <si>
    <t>"Сестринская помощь детям"</t>
  </si>
  <si>
    <t>"Актуальные вопросы анестезиологии в сестринском деле"</t>
  </si>
  <si>
    <t>"Актуальные вопросы медицинской статистики"</t>
  </si>
  <si>
    <t xml:space="preserve">"Аспекты дифференциации рентгенодиагностики заболевания легких" </t>
  </si>
  <si>
    <t>"Аспекты дифференциальной рентгендиагностики заболеваний лёгких"</t>
  </si>
  <si>
    <t>"Актуальные вопросы диагностики и терапии аллергических заболеваний кожи в педиатрии"</t>
  </si>
  <si>
    <t>"Аспекты дифференциальной рентгенодиагностики заболевания легких"</t>
  </si>
  <si>
    <t>"Физиотерапия как метод реабилитации"</t>
  </si>
  <si>
    <t>"Актуальные вопросы медицинского массажа"</t>
  </si>
  <si>
    <t>"Актуальные вопросы УЗИ-диагностики заболеваний желудочно-кишечного тракта"</t>
  </si>
  <si>
    <t>"Сестринское дело в хирургии"</t>
  </si>
  <si>
    <t>"Сестринский уход за новорожденными"</t>
  </si>
  <si>
    <t>Детская хирургия</t>
  </si>
  <si>
    <t>Терапия</t>
  </si>
  <si>
    <t>Система центролизованного мониторинга (центральный пульт мониторов)</t>
  </si>
  <si>
    <t>Государственное автономное учреждение здравоохранения "Городская больница № 2" города Орска</t>
  </si>
  <si>
    <t>Монитор прикроватный реаниматолога и анестезиолога, переносной</t>
  </si>
  <si>
    <t xml:space="preserve">Аппарат наркозный </t>
  </si>
  <si>
    <t>Стол операционный</t>
  </si>
  <si>
    <t>2.23</t>
  </si>
  <si>
    <t>Комплекс суточного мониторирования ЭКГ и АД (по Холтеру)</t>
  </si>
  <si>
    <t>14.13</t>
  </si>
  <si>
    <t>Кабинет функциональной диагностики</t>
  </si>
  <si>
    <t>997н; 1379н</t>
  </si>
  <si>
    <t xml:space="preserve">Комплекс компьютерный многофункциональный для исследования ЭЭГ, ВП, ЭМГ </t>
  </si>
  <si>
    <t>Гистерорезектоскоп</t>
  </si>
  <si>
    <t>Урологическое отделение</t>
  </si>
  <si>
    <t>Приказ МЗ РФ от 12.11.2012 № 907н</t>
  </si>
  <si>
    <t>Аппарат рентгеновский передвижной цифровой</t>
  </si>
  <si>
    <t>Стационар, рентген кабинет</t>
  </si>
  <si>
    <t>Анализатор иммуноферментных реакций</t>
  </si>
  <si>
    <t>Государственное бюджетное учреждение здравоохранения "Александровская районная больница"</t>
  </si>
  <si>
    <t>Монитор пациента прикроватный</t>
  </si>
  <si>
    <t>Отделение анестезиологии и реанимации</t>
  </si>
  <si>
    <t>Государственное бюджетное учреждение здравоохранения "Илекская районная больница"</t>
  </si>
  <si>
    <t>Концентратор кислорода медицинский адсорбционный со встроенным ресивером</t>
  </si>
  <si>
    <t>Реанимационное отделение, операционные блоки №2.</t>
  </si>
  <si>
    <t>Реанимационное отделение</t>
  </si>
  <si>
    <t>Регистраторы  для суточного мониторировавния ЭКГ и АД 9 (система с ПО и двумя регистраторами)</t>
  </si>
  <si>
    <t>Государственное бюджетное учреждение здравоохранения "Городская больница" города Кувандыка</t>
  </si>
  <si>
    <t>Приказ МЗ РФ от 15.11.2012 № 918н</t>
  </si>
  <si>
    <t>Государственное бюджетное учреждение здравоохранения "Сакмарская районная больница"</t>
  </si>
  <si>
    <t xml:space="preserve">Аппарат для рентгенографии передвижной палатный цифровой </t>
  </si>
  <si>
    <t>Анализатор КОР и электролитов крови</t>
  </si>
  <si>
    <t>Флюорограф малодозовый цифровой сканирующий с рентгенозащитной кабиной</t>
  </si>
  <si>
    <t>Рентгенологическое отделение</t>
  </si>
  <si>
    <t>Государственное бюджетное учреждение здравоохранения "Октябрьская районная больница"</t>
  </si>
  <si>
    <t>Флюрограф цифровой</t>
  </si>
  <si>
    <t>Государственное автономное учреждение здравоохранения "Оренбургская районная больница"</t>
  </si>
  <si>
    <t>Система ультразвуковая диагностическая медицинская с принадлежностями</t>
  </si>
  <si>
    <t>Отделение функциональной диагностики</t>
  </si>
  <si>
    <t>Приказ МЗ РФ  № 1130н от 20.10.2021</t>
  </si>
  <si>
    <t>Приказ МЗ РФ от 15.11.2012 №915н</t>
  </si>
  <si>
    <t>Операционный стол электромеханический 4 секции</t>
  </si>
  <si>
    <t xml:space="preserve">Комплекс программно– аппаратный суточного мониторирования АД </t>
  </si>
  <si>
    <t>Регистраторы для суточного мониторирования ЭКГ по холтеру</t>
  </si>
  <si>
    <t>Эндовидеокомплекс лапароскопический</t>
  </si>
  <si>
    <t>Хирургическое отделение. Операционный блок</t>
  </si>
  <si>
    <t>Государственное бюджетное учреждение здравоохранения "Сорочинская  межрайонная больница"</t>
  </si>
  <si>
    <t>Автоматический коагулометр</t>
  </si>
  <si>
    <t>Портативный ультразвуковой сканер с 4 датчиками</t>
  </si>
  <si>
    <t>Портативный ультразвуковой сканер с 2 датчиками</t>
  </si>
  <si>
    <t>Система для интраоперационного мониторинга 32 канала</t>
  </si>
  <si>
    <t>Приказ МЗ РФ от 15.05.2012 №543н</t>
  </si>
  <si>
    <t xml:space="preserve">Приказ МЗ РФ 16.04.2012 №366н, от 15.11.2012 № 922н </t>
  </si>
  <si>
    <t>Государственное бюджетное учреждение здравоохранения "Тюльганская районная больница"</t>
  </si>
  <si>
    <t>Комплекс аппаратно-программный соматометрический</t>
  </si>
  <si>
    <r>
      <t xml:space="preserve">                                                                   от </t>
    </r>
    <r>
      <rPr>
        <b/>
        <u/>
        <sz val="11"/>
        <color theme="1"/>
        <rFont val="Times New Roman"/>
        <family val="1"/>
        <charset val="204"/>
      </rPr>
      <t>30.12.2022</t>
    </r>
    <r>
      <rPr>
        <b/>
        <sz val="11"/>
        <color theme="1"/>
        <rFont val="Times New Roman"/>
        <family val="1"/>
        <charset val="204"/>
      </rPr>
      <t xml:space="preserve"> № </t>
    </r>
    <r>
      <rPr>
        <b/>
        <u/>
        <sz val="11"/>
        <color theme="1"/>
        <rFont val="Times New Roman"/>
        <family val="1"/>
        <charset val="204"/>
      </rPr>
      <t>3483</t>
    </r>
  </si>
  <si>
    <t>Отделение реанимации и интенсивной терапии для больных с острым нарушением мозгового кровообращения</t>
  </si>
  <si>
    <t>Отделение анестезиологии-реанимации</t>
  </si>
  <si>
    <t>Центральное стерилизационное отделение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</si>
</sst>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ill="1" applyAlignment="1">
      <alignment horizontal="right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wrapText="1"/>
    </xf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4" fontId="1" fillId="2" borderId="0" xfId="0" applyNumberFormat="1" applyFont="1" applyFill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4" fontId="1" fillId="2" borderId="0" xfId="0" applyNumberFormat="1" applyFont="1" applyFill="1"/>
    <xf numFmtId="0" fontId="2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14" fontId="1" fillId="2" borderId="2" xfId="0" applyNumberFormat="1" applyFont="1" applyFill="1" applyBorder="1" applyAlignment="1">
      <alignment horizontal="center"/>
    </xf>
    <xf numFmtId="4" fontId="1" fillId="2" borderId="2" xfId="0" applyNumberFormat="1" applyFont="1" applyFill="1" applyBorder="1"/>
    <xf numFmtId="0" fontId="1" fillId="2" borderId="3" xfId="0" applyFont="1" applyFill="1" applyBorder="1" applyAlignment="1">
      <alignment horizontal="center"/>
    </xf>
    <xf numFmtId="14" fontId="1" fillId="2" borderId="3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4" fontId="1" fillId="2" borderId="3" xfId="0" applyNumberFormat="1" applyFont="1" applyFill="1" applyBorder="1"/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left" wrapText="1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1" fillId="2" borderId="2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vertical="center"/>
    </xf>
    <xf numFmtId="4" fontId="7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vertical="center"/>
    </xf>
    <xf numFmtId="3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4" fontId="2" fillId="3" borderId="2" xfId="0" applyNumberFormat="1" applyFont="1" applyFill="1" applyBorder="1"/>
    <xf numFmtId="4" fontId="2" fillId="3" borderId="2" xfId="0" applyNumberFormat="1" applyFont="1" applyFill="1" applyBorder="1" applyAlignment="1">
      <alignment horizontal="right"/>
    </xf>
    <xf numFmtId="0" fontId="2" fillId="3" borderId="2" xfId="0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wrapText="1"/>
    </xf>
    <xf numFmtId="164" fontId="2" fillId="3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vertical="center"/>
    </xf>
    <xf numFmtId="4" fontId="9" fillId="3" borderId="2" xfId="0" applyNumberFormat="1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top"/>
    </xf>
    <xf numFmtId="14" fontId="1" fillId="2" borderId="12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4" fontId="6" fillId="4" borderId="2" xfId="0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4" fontId="6" fillId="4" borderId="2" xfId="0" applyNumberFormat="1" applyFont="1" applyFill="1" applyBorder="1" applyAlignment="1">
      <alignment horizontal="right" vertical="center"/>
    </xf>
    <xf numFmtId="0" fontId="1" fillId="0" borderId="0" xfId="0" applyFont="1" applyFill="1"/>
    <xf numFmtId="0" fontId="4" fillId="0" borderId="0" xfId="0" applyFont="1" applyFill="1"/>
    <xf numFmtId="4" fontId="6" fillId="4" borderId="2" xfId="0" applyNumberFormat="1" applyFont="1" applyFill="1" applyBorder="1"/>
    <xf numFmtId="4" fontId="6" fillId="5" borderId="2" xfId="0" applyNumberFormat="1" applyFont="1" applyFill="1" applyBorder="1"/>
    <xf numFmtId="0" fontId="3" fillId="2" borderId="0" xfId="0" applyFont="1" applyFill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14" fontId="1" fillId="2" borderId="3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PLAN/_560001%20&#1054;&#1054;&#1050;&#1041;/560001_ZPPLAN_21_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5"/>
      <sheetName val="приложение 1"/>
    </sheetNames>
    <sheetDataSet>
      <sheetData sheetId="0" refreshError="1">
        <row r="25">
          <cell r="D25" t="str">
            <v>Комплекс аппаратно-программный соматометрический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80"/>
  <sheetViews>
    <sheetView tabSelected="1" zoomScaleNormal="100" workbookViewId="0">
      <selection activeCell="L15" sqref="L15"/>
    </sheetView>
  </sheetViews>
  <sheetFormatPr defaultColWidth="8.85546875" defaultRowHeight="15" x14ac:dyDescent="0.25"/>
  <cols>
    <col min="1" max="1" width="3.7109375" style="4" customWidth="1"/>
    <col min="2" max="2" width="8.5703125" style="4" customWidth="1"/>
    <col min="3" max="3" width="28.28515625" style="5" customWidth="1"/>
    <col min="4" max="4" width="15.5703125" style="5" customWidth="1"/>
    <col min="5" max="5" width="23.85546875" style="4" customWidth="1"/>
    <col min="6" max="6" width="23.7109375" style="5" customWidth="1"/>
    <col min="7" max="7" width="39.5703125" style="5" customWidth="1"/>
    <col min="8" max="8" width="24.42578125" style="4" customWidth="1"/>
    <col min="9" max="9" width="20.140625" style="6" customWidth="1"/>
    <col min="10" max="10" width="14.7109375" style="5" customWidth="1"/>
    <col min="11" max="11" width="14.28515625" style="4" customWidth="1"/>
    <col min="12" max="12" width="20.42578125" style="5" customWidth="1"/>
    <col min="13" max="13" width="22.42578125" style="5" customWidth="1"/>
    <col min="14" max="14" width="23.5703125" style="5" customWidth="1"/>
    <col min="15" max="16384" width="8.85546875" style="5"/>
  </cols>
  <sheetData>
    <row r="2" spans="1:10" x14ac:dyDescent="0.25">
      <c r="G2" s="14"/>
      <c r="H2" s="13"/>
      <c r="I2" s="43"/>
      <c r="J2" s="44" t="s">
        <v>278</v>
      </c>
    </row>
    <row r="3" spans="1:10" x14ac:dyDescent="0.25">
      <c r="G3" s="14"/>
      <c r="H3" s="13"/>
      <c r="I3" s="43"/>
      <c r="J3" s="44" t="s">
        <v>296</v>
      </c>
    </row>
    <row r="4" spans="1:10" x14ac:dyDescent="0.25">
      <c r="G4" s="14"/>
      <c r="H4" s="13"/>
      <c r="I4" s="43"/>
      <c r="J4" s="44" t="s">
        <v>429</v>
      </c>
    </row>
    <row r="5" spans="1:10" x14ac:dyDescent="0.25">
      <c r="G5" s="14"/>
      <c r="H5" s="13"/>
      <c r="I5" s="43"/>
      <c r="J5" s="14"/>
    </row>
    <row r="6" spans="1:10" x14ac:dyDescent="0.25">
      <c r="G6" s="14"/>
      <c r="H6" s="13"/>
      <c r="I6" s="43"/>
      <c r="J6" s="44" t="s">
        <v>297</v>
      </c>
    </row>
    <row r="7" spans="1:10" x14ac:dyDescent="0.25">
      <c r="G7" s="14"/>
      <c r="H7" s="13"/>
      <c r="I7" s="43"/>
      <c r="J7" s="44" t="s">
        <v>301</v>
      </c>
    </row>
    <row r="8" spans="1:10" x14ac:dyDescent="0.25">
      <c r="G8" s="14"/>
      <c r="H8" s="13"/>
      <c r="I8" s="43"/>
      <c r="J8" s="44" t="s">
        <v>300</v>
      </c>
    </row>
    <row r="9" spans="1:10" x14ac:dyDescent="0.25">
      <c r="G9" s="14"/>
      <c r="H9" s="13"/>
      <c r="I9" s="43"/>
      <c r="J9" s="44" t="s">
        <v>298</v>
      </c>
    </row>
    <row r="10" spans="1:10" x14ac:dyDescent="0.25">
      <c r="G10" s="14"/>
      <c r="H10" s="13"/>
      <c r="I10" s="43"/>
      <c r="J10" s="44" t="s">
        <v>299</v>
      </c>
    </row>
    <row r="12" spans="1:10" ht="0.75" customHeight="1" x14ac:dyDescent="0.25"/>
    <row r="13" spans="1:10" ht="133.5" customHeight="1" x14ac:dyDescent="0.25">
      <c r="C13" s="7"/>
      <c r="D13" s="108" t="s">
        <v>279</v>
      </c>
      <c r="E13" s="108"/>
      <c r="F13" s="108"/>
      <c r="G13" s="108"/>
      <c r="H13" s="108"/>
    </row>
    <row r="15" spans="1:10" x14ac:dyDescent="0.25">
      <c r="A15" s="109" t="s">
        <v>25</v>
      </c>
      <c r="B15" s="110"/>
      <c r="C15" s="110"/>
      <c r="D15" s="110"/>
      <c r="E15" s="110"/>
      <c r="F15" s="110"/>
      <c r="G15" s="110"/>
      <c r="H15" s="110"/>
      <c r="I15" s="110"/>
      <c r="J15" s="111"/>
    </row>
    <row r="16" spans="1:10" x14ac:dyDescent="0.25">
      <c r="A16" s="109" t="s">
        <v>280</v>
      </c>
      <c r="B16" s="110"/>
      <c r="C16" s="110"/>
      <c r="D16" s="110"/>
      <c r="E16" s="110"/>
      <c r="F16" s="110"/>
      <c r="G16" s="110"/>
      <c r="H16" s="110"/>
      <c r="I16" s="110"/>
      <c r="J16" s="111"/>
    </row>
    <row r="17" spans="1:15" s="14" customFormat="1" ht="71.25" x14ac:dyDescent="0.2">
      <c r="A17" s="9" t="s">
        <v>0</v>
      </c>
      <c r="B17" s="9" t="s">
        <v>26</v>
      </c>
      <c r="C17" s="9" t="s">
        <v>1</v>
      </c>
      <c r="D17" s="11" t="s">
        <v>144</v>
      </c>
      <c r="E17" s="11" t="s">
        <v>143</v>
      </c>
      <c r="F17" s="9" t="s">
        <v>27</v>
      </c>
      <c r="G17" s="11" t="s">
        <v>29</v>
      </c>
      <c r="H17" s="11" t="s">
        <v>145</v>
      </c>
      <c r="I17" s="12" t="s">
        <v>114</v>
      </c>
      <c r="J17" s="12" t="s">
        <v>332</v>
      </c>
      <c r="K17" s="13"/>
    </row>
    <row r="18" spans="1:15" s="14" customFormat="1" x14ac:dyDescent="0.25">
      <c r="A18" s="9">
        <v>1</v>
      </c>
      <c r="B18" s="9">
        <v>2</v>
      </c>
      <c r="C18" s="9">
        <v>3</v>
      </c>
      <c r="D18" s="9">
        <v>4</v>
      </c>
      <c r="E18" s="9">
        <v>5</v>
      </c>
      <c r="F18" s="9">
        <v>6</v>
      </c>
      <c r="G18" s="11">
        <v>7</v>
      </c>
      <c r="H18" s="9">
        <v>8</v>
      </c>
      <c r="I18" s="15">
        <v>9</v>
      </c>
      <c r="J18" s="9">
        <v>10</v>
      </c>
      <c r="K18" s="4"/>
    </row>
    <row r="19" spans="1:15" s="14" customFormat="1" ht="30" customHeight="1" x14ac:dyDescent="0.25">
      <c r="A19" s="119">
        <v>1</v>
      </c>
      <c r="B19" s="119">
        <v>560007</v>
      </c>
      <c r="C19" s="117" t="s">
        <v>281</v>
      </c>
      <c r="D19" s="112" t="s">
        <v>318</v>
      </c>
      <c r="E19" s="29">
        <v>44530</v>
      </c>
      <c r="F19" s="37" t="s">
        <v>33</v>
      </c>
      <c r="G19" s="37" t="s">
        <v>75</v>
      </c>
      <c r="H19" s="8" t="s">
        <v>109</v>
      </c>
      <c r="I19" s="10">
        <v>44497</v>
      </c>
      <c r="J19" s="30">
        <v>1200</v>
      </c>
      <c r="K19" s="4"/>
      <c r="L19" s="5"/>
      <c r="M19" s="18"/>
      <c r="N19" s="18"/>
      <c r="O19" s="5"/>
    </row>
    <row r="20" spans="1:15" s="14" customFormat="1" ht="30" x14ac:dyDescent="0.25">
      <c r="A20" s="120"/>
      <c r="B20" s="120"/>
      <c r="C20" s="118"/>
      <c r="D20" s="113"/>
      <c r="E20" s="29">
        <v>44530</v>
      </c>
      <c r="F20" s="37" t="s">
        <v>33</v>
      </c>
      <c r="G20" s="37" t="s">
        <v>75</v>
      </c>
      <c r="H20" s="8" t="s">
        <v>110</v>
      </c>
      <c r="I20" s="10">
        <v>44497</v>
      </c>
      <c r="J20" s="30">
        <v>1200</v>
      </c>
      <c r="K20" s="4"/>
      <c r="L20" s="5"/>
      <c r="M20" s="18"/>
      <c r="N20" s="18"/>
      <c r="O20" s="5"/>
    </row>
    <row r="21" spans="1:15" s="14" customFormat="1" ht="30" x14ac:dyDescent="0.25">
      <c r="A21" s="16"/>
      <c r="B21" s="16"/>
      <c r="C21" s="118"/>
      <c r="D21" s="113"/>
      <c r="E21" s="29">
        <v>44530</v>
      </c>
      <c r="F21" s="37" t="s">
        <v>33</v>
      </c>
      <c r="G21" s="37" t="s">
        <v>75</v>
      </c>
      <c r="H21" s="8" t="s">
        <v>111</v>
      </c>
      <c r="I21" s="10">
        <v>44497</v>
      </c>
      <c r="J21" s="30">
        <v>1200</v>
      </c>
      <c r="K21" s="4"/>
      <c r="L21" s="5"/>
      <c r="M21" s="18"/>
      <c r="N21" s="18"/>
      <c r="O21" s="5"/>
    </row>
    <row r="22" spans="1:15" s="14" customFormat="1" ht="45" x14ac:dyDescent="0.25">
      <c r="A22" s="16"/>
      <c r="B22" s="16"/>
      <c r="C22" s="118"/>
      <c r="D22" s="113"/>
      <c r="E22" s="29">
        <v>44530</v>
      </c>
      <c r="F22" s="37" t="s">
        <v>33</v>
      </c>
      <c r="G22" s="37" t="s">
        <v>76</v>
      </c>
      <c r="H22" s="8" t="s">
        <v>112</v>
      </c>
      <c r="I22" s="10">
        <v>44451</v>
      </c>
      <c r="J22" s="30">
        <v>1200</v>
      </c>
      <c r="K22" s="4"/>
      <c r="L22" s="5"/>
      <c r="M22" s="18"/>
      <c r="N22" s="18"/>
      <c r="O22" s="5"/>
    </row>
    <row r="23" spans="1:15" s="14" customFormat="1" ht="45" x14ac:dyDescent="0.25">
      <c r="A23" s="16"/>
      <c r="B23" s="16"/>
      <c r="C23" s="118"/>
      <c r="D23" s="114"/>
      <c r="E23" s="32">
        <v>44530</v>
      </c>
      <c r="F23" s="35" t="s">
        <v>33</v>
      </c>
      <c r="G23" s="37" t="s">
        <v>76</v>
      </c>
      <c r="H23" s="8" t="s">
        <v>113</v>
      </c>
      <c r="I23" s="10">
        <v>44421</v>
      </c>
      <c r="J23" s="30">
        <v>1200</v>
      </c>
      <c r="K23" s="4"/>
      <c r="L23" s="5"/>
      <c r="M23" s="18"/>
      <c r="N23" s="18"/>
      <c r="O23" s="5"/>
    </row>
    <row r="24" spans="1:15" s="14" customFormat="1" ht="15" customHeight="1" x14ac:dyDescent="0.25">
      <c r="A24" s="121" t="s">
        <v>287</v>
      </c>
      <c r="B24" s="122"/>
      <c r="C24" s="122"/>
      <c r="D24" s="122"/>
      <c r="E24" s="122"/>
      <c r="F24" s="122"/>
      <c r="G24" s="115"/>
      <c r="H24" s="115"/>
      <c r="I24" s="116"/>
      <c r="J24" s="64">
        <f>SUM(J19:J23)</f>
        <v>6000</v>
      </c>
      <c r="K24" s="4"/>
      <c r="L24" s="5"/>
      <c r="M24" s="5"/>
      <c r="N24" s="5"/>
      <c r="O24" s="5"/>
    </row>
    <row r="25" spans="1:15" ht="15" customHeight="1" x14ac:dyDescent="0.25">
      <c r="A25" s="16">
        <v>2</v>
      </c>
      <c r="B25" s="16">
        <v>560024</v>
      </c>
      <c r="C25" s="117" t="s">
        <v>282</v>
      </c>
      <c r="D25" s="112" t="s">
        <v>319</v>
      </c>
      <c r="E25" s="29">
        <v>44530</v>
      </c>
      <c r="F25" s="37" t="s">
        <v>28</v>
      </c>
      <c r="G25" s="37" t="s">
        <v>341</v>
      </c>
      <c r="H25" s="8" t="s">
        <v>115</v>
      </c>
      <c r="I25" s="10">
        <v>44494</v>
      </c>
      <c r="J25" s="30">
        <v>5800</v>
      </c>
      <c r="M25" s="18"/>
      <c r="N25" s="18"/>
    </row>
    <row r="26" spans="1:15" ht="30" x14ac:dyDescent="0.25">
      <c r="A26" s="16"/>
      <c r="B26" s="16"/>
      <c r="C26" s="118"/>
      <c r="D26" s="113"/>
      <c r="E26" s="29">
        <v>44530</v>
      </c>
      <c r="F26" s="37" t="s">
        <v>30</v>
      </c>
      <c r="G26" s="37" t="s">
        <v>53</v>
      </c>
      <c r="H26" s="8" t="s">
        <v>116</v>
      </c>
      <c r="I26" s="10">
        <v>44494</v>
      </c>
      <c r="J26" s="30">
        <v>5800</v>
      </c>
      <c r="M26" s="18"/>
      <c r="N26" s="18"/>
    </row>
    <row r="27" spans="1:15" ht="30" x14ac:dyDescent="0.25">
      <c r="A27" s="16"/>
      <c r="B27" s="16"/>
      <c r="C27" s="118"/>
      <c r="D27" s="113"/>
      <c r="E27" s="29">
        <v>44530</v>
      </c>
      <c r="F27" s="37" t="s">
        <v>31</v>
      </c>
      <c r="G27" s="37" t="s">
        <v>57</v>
      </c>
      <c r="H27" s="8" t="s">
        <v>117</v>
      </c>
      <c r="I27" s="10">
        <v>44494</v>
      </c>
      <c r="J27" s="30">
        <v>5800</v>
      </c>
      <c r="M27" s="18"/>
      <c r="N27" s="18"/>
    </row>
    <row r="28" spans="1:15" ht="30" x14ac:dyDescent="0.25">
      <c r="A28" s="16"/>
      <c r="B28" s="16"/>
      <c r="C28" s="118"/>
      <c r="D28" s="113"/>
      <c r="E28" s="29">
        <v>44530</v>
      </c>
      <c r="F28" s="37" t="s">
        <v>31</v>
      </c>
      <c r="G28" s="37" t="s">
        <v>57</v>
      </c>
      <c r="H28" s="8" t="s">
        <v>118</v>
      </c>
      <c r="I28" s="10">
        <v>44494</v>
      </c>
      <c r="J28" s="30">
        <v>5800</v>
      </c>
      <c r="M28" s="18"/>
      <c r="N28" s="18"/>
    </row>
    <row r="29" spans="1:15" x14ac:dyDescent="0.25">
      <c r="A29" s="16"/>
      <c r="B29" s="16"/>
      <c r="C29" s="118"/>
      <c r="D29" s="113"/>
      <c r="E29" s="29">
        <v>44530</v>
      </c>
      <c r="F29" s="37" t="s">
        <v>32</v>
      </c>
      <c r="G29" s="37" t="s">
        <v>342</v>
      </c>
      <c r="H29" s="8" t="s">
        <v>119</v>
      </c>
      <c r="I29" s="10">
        <v>44495</v>
      </c>
      <c r="J29" s="30">
        <v>5800</v>
      </c>
      <c r="M29" s="18"/>
      <c r="N29" s="18"/>
    </row>
    <row r="30" spans="1:15" ht="30" x14ac:dyDescent="0.25">
      <c r="A30" s="16"/>
      <c r="B30" s="16"/>
      <c r="C30" s="118"/>
      <c r="D30" s="113"/>
      <c r="E30" s="29">
        <v>44530</v>
      </c>
      <c r="F30" s="37" t="s">
        <v>31</v>
      </c>
      <c r="G30" s="37" t="s">
        <v>57</v>
      </c>
      <c r="H30" s="8" t="s">
        <v>120</v>
      </c>
      <c r="I30" s="10">
        <v>44494</v>
      </c>
      <c r="J30" s="30">
        <v>5800</v>
      </c>
      <c r="M30" s="18"/>
      <c r="N30" s="18"/>
    </row>
    <row r="31" spans="1:15" ht="30" x14ac:dyDescent="0.25">
      <c r="A31" s="16"/>
      <c r="B31" s="16"/>
      <c r="C31" s="118"/>
      <c r="D31" s="113"/>
      <c r="E31" s="29">
        <v>44530</v>
      </c>
      <c r="F31" s="37" t="s">
        <v>31</v>
      </c>
      <c r="G31" s="37" t="s">
        <v>57</v>
      </c>
      <c r="H31" s="8" t="s">
        <v>121</v>
      </c>
      <c r="I31" s="10">
        <v>44495</v>
      </c>
      <c r="J31" s="30">
        <v>5800</v>
      </c>
      <c r="M31" s="18"/>
      <c r="N31" s="18"/>
    </row>
    <row r="32" spans="1:15" x14ac:dyDescent="0.25">
      <c r="A32" s="16"/>
      <c r="B32" s="16"/>
      <c r="C32" s="118"/>
      <c r="D32" s="113"/>
      <c r="E32" s="29">
        <v>44530</v>
      </c>
      <c r="F32" s="37" t="s">
        <v>45</v>
      </c>
      <c r="G32" s="37" t="s">
        <v>343</v>
      </c>
      <c r="H32" s="8" t="s">
        <v>122</v>
      </c>
      <c r="I32" s="10">
        <v>44495</v>
      </c>
      <c r="J32" s="30">
        <v>7000</v>
      </c>
      <c r="M32" s="18"/>
      <c r="N32" s="18"/>
    </row>
    <row r="33" spans="1:14" ht="30" x14ac:dyDescent="0.25">
      <c r="A33" s="16"/>
      <c r="B33" s="16"/>
      <c r="C33" s="118"/>
      <c r="D33" s="113"/>
      <c r="E33" s="29">
        <v>44530</v>
      </c>
      <c r="F33" s="37" t="s">
        <v>31</v>
      </c>
      <c r="G33" s="37" t="s">
        <v>57</v>
      </c>
      <c r="H33" s="8" t="s">
        <v>123</v>
      </c>
      <c r="I33" s="10">
        <v>44495</v>
      </c>
      <c r="J33" s="30">
        <v>5800</v>
      </c>
      <c r="M33" s="18"/>
      <c r="N33" s="18"/>
    </row>
    <row r="34" spans="1:14" ht="30" x14ac:dyDescent="0.25">
      <c r="A34" s="16"/>
      <c r="B34" s="16"/>
      <c r="C34" s="118"/>
      <c r="D34" s="113"/>
      <c r="E34" s="29">
        <v>44530</v>
      </c>
      <c r="F34" s="37" t="s">
        <v>31</v>
      </c>
      <c r="G34" s="37" t="s">
        <v>57</v>
      </c>
      <c r="H34" s="8" t="s">
        <v>124</v>
      </c>
      <c r="I34" s="10">
        <v>44495</v>
      </c>
      <c r="J34" s="30">
        <v>5800</v>
      </c>
      <c r="M34" s="18"/>
      <c r="N34" s="18"/>
    </row>
    <row r="35" spans="1:14" ht="30" x14ac:dyDescent="0.25">
      <c r="A35" s="16"/>
      <c r="B35" s="16"/>
      <c r="C35" s="118"/>
      <c r="D35" s="113"/>
      <c r="E35" s="29">
        <v>44530</v>
      </c>
      <c r="F35" s="37" t="s">
        <v>31</v>
      </c>
      <c r="G35" s="37" t="s">
        <v>57</v>
      </c>
      <c r="H35" s="8" t="s">
        <v>125</v>
      </c>
      <c r="I35" s="10">
        <v>44495</v>
      </c>
      <c r="J35" s="30">
        <v>5800</v>
      </c>
      <c r="M35" s="18"/>
      <c r="N35" s="18"/>
    </row>
    <row r="36" spans="1:14" ht="30" x14ac:dyDescent="0.25">
      <c r="A36" s="16"/>
      <c r="B36" s="16"/>
      <c r="C36" s="118"/>
      <c r="D36" s="113"/>
      <c r="E36" s="29">
        <v>44530</v>
      </c>
      <c r="F36" s="37" t="s">
        <v>31</v>
      </c>
      <c r="G36" s="37" t="s">
        <v>57</v>
      </c>
      <c r="H36" s="8" t="s">
        <v>126</v>
      </c>
      <c r="I36" s="10">
        <v>44495</v>
      </c>
      <c r="J36" s="30">
        <v>5800</v>
      </c>
      <c r="M36" s="18"/>
      <c r="N36" s="18"/>
    </row>
    <row r="37" spans="1:14" ht="30" x14ac:dyDescent="0.25">
      <c r="A37" s="16"/>
      <c r="B37" s="16"/>
      <c r="C37" s="118"/>
      <c r="D37" s="113"/>
      <c r="E37" s="29">
        <v>44530</v>
      </c>
      <c r="F37" s="37" t="s">
        <v>31</v>
      </c>
      <c r="G37" s="37" t="s">
        <v>342</v>
      </c>
      <c r="H37" s="8" t="s">
        <v>127</v>
      </c>
      <c r="I37" s="10">
        <v>44497</v>
      </c>
      <c r="J37" s="30">
        <v>5800</v>
      </c>
      <c r="M37" s="18"/>
      <c r="N37" s="18"/>
    </row>
    <row r="38" spans="1:14" x14ac:dyDescent="0.25">
      <c r="A38" s="16"/>
      <c r="B38" s="16"/>
      <c r="C38" s="118"/>
      <c r="D38" s="113"/>
      <c r="E38" s="29">
        <v>44530</v>
      </c>
      <c r="F38" s="37" t="s">
        <v>33</v>
      </c>
      <c r="G38" s="37" t="s">
        <v>344</v>
      </c>
      <c r="H38" s="8" t="s">
        <v>128</v>
      </c>
      <c r="I38" s="10">
        <v>44496</v>
      </c>
      <c r="J38" s="30">
        <v>5800</v>
      </c>
      <c r="M38" s="18"/>
      <c r="N38" s="18"/>
    </row>
    <row r="39" spans="1:14" ht="30" x14ac:dyDescent="0.25">
      <c r="A39" s="16"/>
      <c r="B39" s="16"/>
      <c r="C39" s="118"/>
      <c r="D39" s="113"/>
      <c r="E39" s="29">
        <v>44530</v>
      </c>
      <c r="F39" s="37" t="s">
        <v>28</v>
      </c>
      <c r="G39" s="37" t="s">
        <v>345</v>
      </c>
      <c r="H39" s="8" t="s">
        <v>129</v>
      </c>
      <c r="I39" s="10">
        <v>44495</v>
      </c>
      <c r="J39" s="30">
        <v>3500</v>
      </c>
      <c r="M39" s="18"/>
      <c r="N39" s="18"/>
    </row>
    <row r="40" spans="1:14" ht="30" x14ac:dyDescent="0.25">
      <c r="A40" s="16"/>
      <c r="B40" s="16"/>
      <c r="C40" s="118"/>
      <c r="D40" s="113"/>
      <c r="E40" s="29">
        <v>44530</v>
      </c>
      <c r="F40" s="37" t="s">
        <v>31</v>
      </c>
      <c r="G40" s="37" t="s">
        <v>346</v>
      </c>
      <c r="H40" s="8" t="s">
        <v>130</v>
      </c>
      <c r="I40" s="10">
        <v>44495</v>
      </c>
      <c r="J40" s="30">
        <v>5800</v>
      </c>
      <c r="M40" s="18"/>
      <c r="N40" s="18"/>
    </row>
    <row r="41" spans="1:14" ht="30" x14ac:dyDescent="0.25">
      <c r="A41" s="16"/>
      <c r="B41" s="16"/>
      <c r="C41" s="118"/>
      <c r="D41" s="113"/>
      <c r="E41" s="29">
        <v>44530</v>
      </c>
      <c r="F41" s="37" t="s">
        <v>31</v>
      </c>
      <c r="G41" s="37" t="s">
        <v>346</v>
      </c>
      <c r="H41" s="8" t="s">
        <v>131</v>
      </c>
      <c r="I41" s="10">
        <v>44495</v>
      </c>
      <c r="J41" s="30">
        <v>5800</v>
      </c>
      <c r="M41" s="18"/>
      <c r="N41" s="18"/>
    </row>
    <row r="42" spans="1:14" x14ac:dyDescent="0.25">
      <c r="A42" s="16"/>
      <c r="B42" s="16"/>
      <c r="C42" s="118"/>
      <c r="D42" s="113"/>
      <c r="E42" s="29">
        <v>44530</v>
      </c>
      <c r="F42" s="37" t="s">
        <v>34</v>
      </c>
      <c r="G42" s="37" t="s">
        <v>55</v>
      </c>
      <c r="H42" s="8" t="s">
        <v>132</v>
      </c>
      <c r="I42" s="10">
        <v>44495</v>
      </c>
      <c r="J42" s="30">
        <v>5800</v>
      </c>
      <c r="M42" s="18"/>
      <c r="N42" s="18"/>
    </row>
    <row r="43" spans="1:14" ht="30" x14ac:dyDescent="0.25">
      <c r="A43" s="16"/>
      <c r="B43" s="16"/>
      <c r="C43" s="118"/>
      <c r="D43" s="113"/>
      <c r="E43" s="29">
        <v>44530</v>
      </c>
      <c r="F43" s="37" t="s">
        <v>30</v>
      </c>
      <c r="G43" s="37" t="s">
        <v>53</v>
      </c>
      <c r="H43" s="8" t="s">
        <v>133</v>
      </c>
      <c r="I43" s="10">
        <v>44494</v>
      </c>
      <c r="J43" s="30">
        <v>5800</v>
      </c>
      <c r="M43" s="18"/>
      <c r="N43" s="18"/>
    </row>
    <row r="44" spans="1:14" x14ac:dyDescent="0.25">
      <c r="A44" s="16"/>
      <c r="B44" s="16"/>
      <c r="C44" s="118"/>
      <c r="D44" s="113"/>
      <c r="E44" s="29">
        <v>44530</v>
      </c>
      <c r="F44" s="37" t="s">
        <v>33</v>
      </c>
      <c r="G44" s="37" t="s">
        <v>342</v>
      </c>
      <c r="H44" s="8" t="s">
        <v>134</v>
      </c>
      <c r="I44" s="10">
        <v>44496</v>
      </c>
      <c r="J44" s="30">
        <v>5800</v>
      </c>
      <c r="M44" s="18"/>
      <c r="N44" s="18"/>
    </row>
    <row r="45" spans="1:14" ht="30" x14ac:dyDescent="0.25">
      <c r="A45" s="16"/>
      <c r="B45" s="16"/>
      <c r="C45" s="118"/>
      <c r="D45" s="113"/>
      <c r="E45" s="29">
        <v>44530</v>
      </c>
      <c r="F45" s="37" t="s">
        <v>31</v>
      </c>
      <c r="G45" s="37" t="s">
        <v>57</v>
      </c>
      <c r="H45" s="8" t="s">
        <v>135</v>
      </c>
      <c r="I45" s="10">
        <v>44494</v>
      </c>
      <c r="J45" s="30">
        <v>5800</v>
      </c>
      <c r="M45" s="18"/>
      <c r="N45" s="18"/>
    </row>
    <row r="46" spans="1:14" ht="30" x14ac:dyDescent="0.25">
      <c r="A46" s="16"/>
      <c r="B46" s="16"/>
      <c r="C46" s="118"/>
      <c r="D46" s="113"/>
      <c r="E46" s="29">
        <v>44530</v>
      </c>
      <c r="F46" s="37" t="s">
        <v>31</v>
      </c>
      <c r="G46" s="37" t="s">
        <v>57</v>
      </c>
      <c r="H46" s="8" t="s">
        <v>136</v>
      </c>
      <c r="I46" s="10">
        <v>44494</v>
      </c>
      <c r="J46" s="30">
        <v>5800</v>
      </c>
      <c r="M46" s="18"/>
      <c r="N46" s="18"/>
    </row>
    <row r="47" spans="1:14" ht="30" x14ac:dyDescent="0.25">
      <c r="A47" s="16"/>
      <c r="B47" s="16"/>
      <c r="C47" s="118"/>
      <c r="D47" s="113"/>
      <c r="E47" s="29">
        <v>44530</v>
      </c>
      <c r="F47" s="37" t="s">
        <v>31</v>
      </c>
      <c r="G47" s="37" t="s">
        <v>57</v>
      </c>
      <c r="H47" s="8" t="s">
        <v>137</v>
      </c>
      <c r="I47" s="10">
        <v>44497</v>
      </c>
      <c r="J47" s="30">
        <v>5800</v>
      </c>
      <c r="M47" s="18"/>
      <c r="N47" s="18"/>
    </row>
    <row r="48" spans="1:14" ht="30" x14ac:dyDescent="0.25">
      <c r="A48" s="16"/>
      <c r="B48" s="16"/>
      <c r="C48" s="118"/>
      <c r="D48" s="113"/>
      <c r="E48" s="29">
        <v>44530</v>
      </c>
      <c r="F48" s="37" t="s">
        <v>31</v>
      </c>
      <c r="G48" s="37" t="s">
        <v>57</v>
      </c>
      <c r="H48" s="8" t="s">
        <v>138</v>
      </c>
      <c r="I48" s="10">
        <v>44495</v>
      </c>
      <c r="J48" s="30">
        <v>5800</v>
      </c>
      <c r="M48" s="18"/>
      <c r="N48" s="18"/>
    </row>
    <row r="49" spans="1:14" ht="30" x14ac:dyDescent="0.25">
      <c r="A49" s="16"/>
      <c r="B49" s="16"/>
      <c r="C49" s="118"/>
      <c r="D49" s="113"/>
      <c r="E49" s="29">
        <v>44530</v>
      </c>
      <c r="F49" s="37" t="s">
        <v>31</v>
      </c>
      <c r="G49" s="37" t="s">
        <v>57</v>
      </c>
      <c r="H49" s="8" t="s">
        <v>139</v>
      </c>
      <c r="I49" s="10">
        <v>44495</v>
      </c>
      <c r="J49" s="30">
        <v>5800</v>
      </c>
      <c r="M49" s="18"/>
      <c r="N49" s="18"/>
    </row>
    <row r="50" spans="1:14" ht="30" x14ac:dyDescent="0.25">
      <c r="A50" s="16"/>
      <c r="B50" s="16"/>
      <c r="C50" s="118"/>
      <c r="D50" s="113"/>
      <c r="E50" s="29">
        <v>44530</v>
      </c>
      <c r="F50" s="37" t="s">
        <v>31</v>
      </c>
      <c r="G50" s="37" t="s">
        <v>57</v>
      </c>
      <c r="H50" s="8" t="s">
        <v>140</v>
      </c>
      <c r="I50" s="10">
        <v>44498</v>
      </c>
      <c r="J50" s="30">
        <v>5800</v>
      </c>
      <c r="M50" s="18"/>
      <c r="N50" s="18"/>
    </row>
    <row r="51" spans="1:14" x14ac:dyDescent="0.25">
      <c r="A51" s="16"/>
      <c r="B51" s="16"/>
      <c r="C51" s="118"/>
      <c r="D51" s="113"/>
      <c r="E51" s="29">
        <v>44530</v>
      </c>
      <c r="F51" s="37" t="s">
        <v>50</v>
      </c>
      <c r="G51" s="37" t="s">
        <v>55</v>
      </c>
      <c r="H51" s="8" t="s">
        <v>141</v>
      </c>
      <c r="I51" s="10">
        <v>44498</v>
      </c>
      <c r="J51" s="30">
        <v>5800</v>
      </c>
      <c r="M51" s="18"/>
      <c r="N51" s="18"/>
    </row>
    <row r="52" spans="1:14" ht="30" x14ac:dyDescent="0.25">
      <c r="A52" s="16"/>
      <c r="B52" s="16"/>
      <c r="C52" s="118"/>
      <c r="D52" s="114"/>
      <c r="E52" s="32">
        <v>44530</v>
      </c>
      <c r="F52" s="35" t="s">
        <v>31</v>
      </c>
      <c r="G52" s="37" t="s">
        <v>55</v>
      </c>
      <c r="H52" s="8" t="s">
        <v>142</v>
      </c>
      <c r="I52" s="10">
        <v>44498</v>
      </c>
      <c r="J52" s="30">
        <v>5800</v>
      </c>
      <c r="M52" s="18"/>
      <c r="N52" s="18"/>
    </row>
    <row r="53" spans="1:14" s="22" customFormat="1" x14ac:dyDescent="0.25">
      <c r="A53" s="123" t="s">
        <v>288</v>
      </c>
      <c r="B53" s="123"/>
      <c r="C53" s="123"/>
      <c r="D53" s="123"/>
      <c r="E53" s="123"/>
      <c r="F53" s="123"/>
      <c r="G53" s="115"/>
      <c r="H53" s="115"/>
      <c r="I53" s="116"/>
      <c r="J53" s="64">
        <f>SUM(J25:J52)</f>
        <v>161300</v>
      </c>
      <c r="K53" s="21"/>
    </row>
    <row r="54" spans="1:14" ht="30" customHeight="1" x14ac:dyDescent="0.25">
      <c r="A54" s="119">
        <v>3</v>
      </c>
      <c r="B54" s="119">
        <v>560032</v>
      </c>
      <c r="C54" s="112" t="s">
        <v>284</v>
      </c>
      <c r="D54" s="112" t="s">
        <v>320</v>
      </c>
      <c r="E54" s="29">
        <v>44530</v>
      </c>
      <c r="F54" s="37" t="s">
        <v>351</v>
      </c>
      <c r="G54" s="37" t="s">
        <v>347</v>
      </c>
      <c r="H54" s="8" t="s">
        <v>146</v>
      </c>
      <c r="I54" s="10">
        <v>44489</v>
      </c>
      <c r="J54" s="30">
        <v>3900</v>
      </c>
      <c r="M54" s="18"/>
      <c r="N54" s="18"/>
    </row>
    <row r="55" spans="1:14" ht="30" x14ac:dyDescent="0.25">
      <c r="A55" s="120"/>
      <c r="B55" s="120"/>
      <c r="C55" s="113"/>
      <c r="D55" s="113"/>
      <c r="E55" s="29">
        <v>44530</v>
      </c>
      <c r="F55" s="37" t="s">
        <v>352</v>
      </c>
      <c r="G55" s="37" t="s">
        <v>348</v>
      </c>
      <c r="H55" s="8" t="s">
        <v>147</v>
      </c>
      <c r="I55" s="10">
        <v>44490</v>
      </c>
      <c r="J55" s="30">
        <v>3900</v>
      </c>
      <c r="M55" s="18"/>
      <c r="N55" s="18"/>
    </row>
    <row r="56" spans="1:14" ht="30" x14ac:dyDescent="0.25">
      <c r="A56" s="16"/>
      <c r="B56" s="16"/>
      <c r="C56" s="113"/>
      <c r="D56" s="114"/>
      <c r="E56" s="32">
        <v>44530</v>
      </c>
      <c r="F56" s="35" t="s">
        <v>92</v>
      </c>
      <c r="G56" s="37" t="s">
        <v>349</v>
      </c>
      <c r="H56" s="8" t="s">
        <v>148</v>
      </c>
      <c r="I56" s="10">
        <v>44494</v>
      </c>
      <c r="J56" s="30">
        <v>3000</v>
      </c>
      <c r="M56" s="18"/>
      <c r="N56" s="18"/>
    </row>
    <row r="57" spans="1:14" ht="15" customHeight="1" x14ac:dyDescent="0.25">
      <c r="A57" s="121" t="s">
        <v>288</v>
      </c>
      <c r="B57" s="122"/>
      <c r="C57" s="122"/>
      <c r="D57" s="122"/>
      <c r="E57" s="122"/>
      <c r="F57" s="122"/>
      <c r="G57" s="70"/>
      <c r="H57" s="69"/>
      <c r="I57" s="71"/>
      <c r="J57" s="64">
        <f>SUM(J54:J56)</f>
        <v>10800</v>
      </c>
    </row>
    <row r="58" spans="1:14" ht="42.75" customHeight="1" x14ac:dyDescent="0.25">
      <c r="A58" s="41">
        <v>4</v>
      </c>
      <c r="B58" s="41">
        <v>560033</v>
      </c>
      <c r="C58" s="36" t="s">
        <v>285</v>
      </c>
      <c r="D58" s="17"/>
      <c r="E58" s="32">
        <v>44530</v>
      </c>
      <c r="F58" s="35" t="s">
        <v>36</v>
      </c>
      <c r="G58" s="37" t="s">
        <v>350</v>
      </c>
      <c r="H58" s="8" t="s">
        <v>149</v>
      </c>
      <c r="I58" s="10">
        <v>44494</v>
      </c>
      <c r="J58" s="30">
        <v>2700</v>
      </c>
      <c r="M58" s="18"/>
      <c r="N58" s="18"/>
    </row>
    <row r="59" spans="1:14" ht="15" customHeight="1" x14ac:dyDescent="0.25">
      <c r="A59" s="121" t="s">
        <v>288</v>
      </c>
      <c r="B59" s="122"/>
      <c r="C59" s="122"/>
      <c r="D59" s="122"/>
      <c r="E59" s="122"/>
      <c r="F59" s="122"/>
      <c r="G59" s="70"/>
      <c r="H59" s="69"/>
      <c r="I59" s="71"/>
      <c r="J59" s="64">
        <f>SUM(J58:J58)</f>
        <v>2700</v>
      </c>
    </row>
    <row r="60" spans="1:14" ht="60" x14ac:dyDescent="0.25">
      <c r="A60" s="119">
        <v>5</v>
      </c>
      <c r="B60" s="119">
        <v>560034</v>
      </c>
      <c r="C60" s="112" t="s">
        <v>286</v>
      </c>
      <c r="D60" s="112" t="s">
        <v>321</v>
      </c>
      <c r="E60" s="29">
        <v>44530</v>
      </c>
      <c r="F60" s="37" t="s">
        <v>35</v>
      </c>
      <c r="G60" s="37" t="s">
        <v>37</v>
      </c>
      <c r="H60" s="8" t="s">
        <v>150</v>
      </c>
      <c r="I60" s="10">
        <v>44494</v>
      </c>
      <c r="J60" s="30">
        <v>3000</v>
      </c>
      <c r="M60" s="18"/>
      <c r="N60" s="18"/>
    </row>
    <row r="61" spans="1:14" ht="60" x14ac:dyDescent="0.25">
      <c r="A61" s="120"/>
      <c r="B61" s="120"/>
      <c r="C61" s="113"/>
      <c r="D61" s="113"/>
      <c r="E61" s="29">
        <v>44530</v>
      </c>
      <c r="F61" s="37" t="s">
        <v>35</v>
      </c>
      <c r="G61" s="37" t="s">
        <v>37</v>
      </c>
      <c r="H61" s="8" t="s">
        <v>151</v>
      </c>
      <c r="I61" s="10">
        <v>44494</v>
      </c>
      <c r="J61" s="30">
        <v>3000</v>
      </c>
      <c r="M61" s="18"/>
      <c r="N61" s="18"/>
    </row>
    <row r="62" spans="1:14" ht="60" x14ac:dyDescent="0.25">
      <c r="A62" s="16"/>
      <c r="B62" s="16"/>
      <c r="C62" s="113"/>
      <c r="D62" s="113"/>
      <c r="E62" s="29">
        <v>44530</v>
      </c>
      <c r="F62" s="37" t="s">
        <v>35</v>
      </c>
      <c r="G62" s="37" t="s">
        <v>37</v>
      </c>
      <c r="H62" s="8" t="s">
        <v>152</v>
      </c>
      <c r="I62" s="10">
        <v>44494</v>
      </c>
      <c r="J62" s="30">
        <v>3000</v>
      </c>
      <c r="M62" s="18"/>
      <c r="N62" s="18"/>
    </row>
    <row r="63" spans="1:14" ht="60" x14ac:dyDescent="0.25">
      <c r="A63" s="16"/>
      <c r="B63" s="16"/>
      <c r="C63" s="113"/>
      <c r="D63" s="113"/>
      <c r="E63" s="29">
        <v>44530</v>
      </c>
      <c r="F63" s="37" t="s">
        <v>353</v>
      </c>
      <c r="G63" s="37" t="s">
        <v>38</v>
      </c>
      <c r="H63" s="8" t="s">
        <v>153</v>
      </c>
      <c r="I63" s="10">
        <v>44494</v>
      </c>
      <c r="J63" s="30">
        <v>3000</v>
      </c>
      <c r="M63" s="18"/>
      <c r="N63" s="18"/>
    </row>
    <row r="64" spans="1:14" ht="30" x14ac:dyDescent="0.25">
      <c r="A64" s="16"/>
      <c r="B64" s="16"/>
      <c r="C64" s="113"/>
      <c r="D64" s="17"/>
      <c r="E64" s="29">
        <v>44530</v>
      </c>
      <c r="F64" s="37" t="s">
        <v>354</v>
      </c>
      <c r="G64" s="37" t="s">
        <v>39</v>
      </c>
      <c r="H64" s="8" t="s">
        <v>154</v>
      </c>
      <c r="I64" s="10">
        <v>44494</v>
      </c>
      <c r="J64" s="30">
        <v>3000</v>
      </c>
      <c r="M64" s="18"/>
      <c r="N64" s="18"/>
    </row>
    <row r="65" spans="1:14" ht="30" x14ac:dyDescent="0.25">
      <c r="A65" s="16"/>
      <c r="B65" s="16"/>
      <c r="C65" s="113"/>
      <c r="D65" s="17"/>
      <c r="E65" s="29">
        <v>44530</v>
      </c>
      <c r="F65" s="37" t="s">
        <v>354</v>
      </c>
      <c r="G65" s="37" t="s">
        <v>39</v>
      </c>
      <c r="H65" s="8" t="s">
        <v>155</v>
      </c>
      <c r="I65" s="10">
        <v>44494</v>
      </c>
      <c r="J65" s="30">
        <v>3000</v>
      </c>
      <c r="M65" s="18"/>
      <c r="N65" s="18"/>
    </row>
    <row r="66" spans="1:14" ht="30" x14ac:dyDescent="0.25">
      <c r="A66" s="16"/>
      <c r="B66" s="16"/>
      <c r="C66" s="113"/>
      <c r="D66" s="17"/>
      <c r="E66" s="29">
        <v>44530</v>
      </c>
      <c r="F66" s="37" t="s">
        <v>354</v>
      </c>
      <c r="G66" s="37" t="s">
        <v>39</v>
      </c>
      <c r="H66" s="8" t="s">
        <v>156</v>
      </c>
      <c r="I66" s="10">
        <v>44494</v>
      </c>
      <c r="J66" s="30">
        <v>3000</v>
      </c>
      <c r="M66" s="18"/>
      <c r="N66" s="18"/>
    </row>
    <row r="67" spans="1:14" ht="30" x14ac:dyDescent="0.25">
      <c r="A67" s="16"/>
      <c r="B67" s="16"/>
      <c r="C67" s="113"/>
      <c r="D67" s="17"/>
      <c r="E67" s="29">
        <v>44530</v>
      </c>
      <c r="F67" s="37" t="s">
        <v>355</v>
      </c>
      <c r="G67" s="37" t="s">
        <v>39</v>
      </c>
      <c r="H67" s="8" t="s">
        <v>157</v>
      </c>
      <c r="I67" s="10">
        <v>44494</v>
      </c>
      <c r="J67" s="30">
        <v>3000</v>
      </c>
      <c r="M67" s="18"/>
      <c r="N67" s="18"/>
    </row>
    <row r="68" spans="1:14" ht="30" x14ac:dyDescent="0.25">
      <c r="A68" s="16"/>
      <c r="B68" s="16"/>
      <c r="C68" s="113"/>
      <c r="D68" s="17"/>
      <c r="E68" s="32">
        <v>44530</v>
      </c>
      <c r="F68" s="35" t="s">
        <v>354</v>
      </c>
      <c r="G68" s="37" t="s">
        <v>39</v>
      </c>
      <c r="H68" s="8" t="s">
        <v>158</v>
      </c>
      <c r="I68" s="10">
        <v>44494</v>
      </c>
      <c r="J68" s="30">
        <v>3000</v>
      </c>
      <c r="M68" s="18"/>
      <c r="N68" s="18"/>
    </row>
    <row r="69" spans="1:14" x14ac:dyDescent="0.25">
      <c r="A69" s="123" t="s">
        <v>288</v>
      </c>
      <c r="B69" s="123"/>
      <c r="C69" s="123"/>
      <c r="D69" s="123"/>
      <c r="E69" s="123"/>
      <c r="F69" s="123"/>
      <c r="G69" s="115"/>
      <c r="H69" s="115"/>
      <c r="I69" s="116"/>
      <c r="J69" s="64">
        <f>SUM(J60:J68)</f>
        <v>27000</v>
      </c>
    </row>
    <row r="70" spans="1:14" ht="120" x14ac:dyDescent="0.25">
      <c r="A70" s="119">
        <v>6</v>
      </c>
      <c r="B70" s="119">
        <v>560035</v>
      </c>
      <c r="C70" s="112" t="s">
        <v>283</v>
      </c>
      <c r="D70" s="40" t="s">
        <v>322</v>
      </c>
      <c r="E70" s="29">
        <v>44530</v>
      </c>
      <c r="F70" s="37" t="s">
        <v>34</v>
      </c>
      <c r="G70" s="37" t="s">
        <v>41</v>
      </c>
      <c r="H70" s="8" t="s">
        <v>159</v>
      </c>
      <c r="I70" s="10">
        <v>44495</v>
      </c>
      <c r="J70" s="30">
        <v>3000</v>
      </c>
      <c r="M70" s="18"/>
      <c r="N70" s="18"/>
    </row>
    <row r="71" spans="1:14" ht="30" x14ac:dyDescent="0.25">
      <c r="A71" s="120"/>
      <c r="B71" s="120"/>
      <c r="C71" s="113"/>
      <c r="D71" s="36"/>
      <c r="E71" s="29">
        <v>44530</v>
      </c>
      <c r="F71" s="37" t="s">
        <v>31</v>
      </c>
      <c r="G71" s="37" t="s">
        <v>42</v>
      </c>
      <c r="H71" s="8" t="s">
        <v>160</v>
      </c>
      <c r="I71" s="10">
        <v>44496</v>
      </c>
      <c r="J71" s="30">
        <v>5800</v>
      </c>
      <c r="M71" s="18"/>
      <c r="N71" s="18"/>
    </row>
    <row r="72" spans="1:14" ht="30" x14ac:dyDescent="0.25">
      <c r="A72" s="16"/>
      <c r="B72" s="16"/>
      <c r="C72" s="113"/>
      <c r="D72" s="36"/>
      <c r="E72" s="29">
        <v>44530</v>
      </c>
      <c r="F72" s="37" t="s">
        <v>31</v>
      </c>
      <c r="G72" s="37" t="s">
        <v>43</v>
      </c>
      <c r="H72" s="8" t="s">
        <v>161</v>
      </c>
      <c r="I72" s="10">
        <v>44494</v>
      </c>
      <c r="J72" s="30">
        <v>3000</v>
      </c>
      <c r="M72" s="18"/>
      <c r="N72" s="18"/>
    </row>
    <row r="73" spans="1:14" ht="30" x14ac:dyDescent="0.25">
      <c r="A73" s="16"/>
      <c r="B73" s="16"/>
      <c r="C73" s="113"/>
      <c r="D73" s="17"/>
      <c r="E73" s="29">
        <v>44530</v>
      </c>
      <c r="F73" s="37" t="s">
        <v>33</v>
      </c>
      <c r="G73" s="37" t="s">
        <v>44</v>
      </c>
      <c r="H73" s="8" t="s">
        <v>162</v>
      </c>
      <c r="I73" s="10">
        <v>44495</v>
      </c>
      <c r="J73" s="30">
        <v>1990</v>
      </c>
      <c r="M73" s="18"/>
      <c r="N73" s="18"/>
    </row>
    <row r="74" spans="1:14" ht="45" x14ac:dyDescent="0.25">
      <c r="A74" s="16"/>
      <c r="B74" s="16"/>
      <c r="C74" s="113"/>
      <c r="D74" s="17"/>
      <c r="E74" s="29">
        <v>44530</v>
      </c>
      <c r="F74" s="37" t="s">
        <v>45</v>
      </c>
      <c r="G74" s="37" t="s">
        <v>46</v>
      </c>
      <c r="H74" s="8" t="s">
        <v>163</v>
      </c>
      <c r="I74" s="10">
        <v>44491</v>
      </c>
      <c r="J74" s="30">
        <v>1990</v>
      </c>
      <c r="M74" s="18"/>
      <c r="N74" s="18"/>
    </row>
    <row r="75" spans="1:14" ht="30" x14ac:dyDescent="0.25">
      <c r="A75" s="16"/>
      <c r="B75" s="16"/>
      <c r="C75" s="113"/>
      <c r="D75" s="17"/>
      <c r="E75" s="29">
        <v>44530</v>
      </c>
      <c r="F75" s="37" t="s">
        <v>31</v>
      </c>
      <c r="G75" s="37" t="s">
        <v>47</v>
      </c>
      <c r="H75" s="8" t="s">
        <v>164</v>
      </c>
      <c r="I75" s="10">
        <v>44491</v>
      </c>
      <c r="J75" s="30">
        <v>1990</v>
      </c>
      <c r="M75" s="18"/>
      <c r="N75" s="18"/>
    </row>
    <row r="76" spans="1:14" ht="30" x14ac:dyDescent="0.25">
      <c r="A76" s="16"/>
      <c r="B76" s="16"/>
      <c r="C76" s="113"/>
      <c r="D76" s="17"/>
      <c r="E76" s="29">
        <v>44530</v>
      </c>
      <c r="F76" s="37" t="s">
        <v>33</v>
      </c>
      <c r="G76" s="37" t="s">
        <v>48</v>
      </c>
      <c r="H76" s="8" t="s">
        <v>165</v>
      </c>
      <c r="I76" s="10">
        <v>44494</v>
      </c>
      <c r="J76" s="30">
        <v>1990</v>
      </c>
      <c r="M76" s="18"/>
      <c r="N76" s="18"/>
    </row>
    <row r="77" spans="1:14" ht="30" x14ac:dyDescent="0.25">
      <c r="A77" s="16"/>
      <c r="B77" s="16"/>
      <c r="C77" s="113"/>
      <c r="D77" s="17"/>
      <c r="E77" s="29">
        <v>44530</v>
      </c>
      <c r="F77" s="37" t="s">
        <v>31</v>
      </c>
      <c r="G77" s="37" t="s">
        <v>49</v>
      </c>
      <c r="H77" s="8" t="s">
        <v>166</v>
      </c>
      <c r="I77" s="10">
        <v>44494</v>
      </c>
      <c r="J77" s="30">
        <v>1990</v>
      </c>
      <c r="M77" s="18"/>
      <c r="N77" s="18"/>
    </row>
    <row r="78" spans="1:14" ht="30" x14ac:dyDescent="0.25">
      <c r="A78" s="16"/>
      <c r="B78" s="16"/>
      <c r="C78" s="113"/>
      <c r="D78" s="17"/>
      <c r="E78" s="29">
        <v>44530</v>
      </c>
      <c r="F78" s="37" t="s">
        <v>50</v>
      </c>
      <c r="G78" s="37" t="s">
        <v>51</v>
      </c>
      <c r="H78" s="8" t="s">
        <v>167</v>
      </c>
      <c r="I78" s="10">
        <v>44491</v>
      </c>
      <c r="J78" s="30">
        <v>2500</v>
      </c>
      <c r="M78" s="18"/>
      <c r="N78" s="18"/>
    </row>
    <row r="79" spans="1:14" ht="30" x14ac:dyDescent="0.25">
      <c r="A79" s="16"/>
      <c r="B79" s="16"/>
      <c r="C79" s="113"/>
      <c r="D79" s="17"/>
      <c r="E79" s="29">
        <v>44530</v>
      </c>
      <c r="F79" s="37" t="s">
        <v>31</v>
      </c>
      <c r="G79" s="37" t="s">
        <v>43</v>
      </c>
      <c r="H79" s="8" t="s">
        <v>168</v>
      </c>
      <c r="I79" s="10">
        <v>44495</v>
      </c>
      <c r="J79" s="30">
        <v>3000</v>
      </c>
      <c r="M79" s="18"/>
      <c r="N79" s="18"/>
    </row>
    <row r="80" spans="1:14" ht="30" x14ac:dyDescent="0.25">
      <c r="A80" s="16"/>
      <c r="B80" s="16"/>
      <c r="C80" s="113"/>
      <c r="D80" s="17"/>
      <c r="E80" s="29">
        <v>44530</v>
      </c>
      <c r="F80" s="37" t="s">
        <v>52</v>
      </c>
      <c r="G80" s="37" t="s">
        <v>53</v>
      </c>
      <c r="H80" s="8" t="s">
        <v>169</v>
      </c>
      <c r="I80" s="10">
        <v>44494</v>
      </c>
      <c r="J80" s="30">
        <v>2000</v>
      </c>
      <c r="M80" s="18"/>
      <c r="N80" s="18"/>
    </row>
    <row r="81" spans="1:14" ht="30" x14ac:dyDescent="0.25">
      <c r="A81" s="16"/>
      <c r="B81" s="16"/>
      <c r="C81" s="113"/>
      <c r="D81" s="17"/>
      <c r="E81" s="29">
        <v>44530</v>
      </c>
      <c r="F81" s="37" t="s">
        <v>31</v>
      </c>
      <c r="G81" s="37" t="s">
        <v>55</v>
      </c>
      <c r="H81" s="8" t="s">
        <v>170</v>
      </c>
      <c r="I81" s="10">
        <v>44494</v>
      </c>
      <c r="J81" s="30">
        <v>3000</v>
      </c>
      <c r="M81" s="18"/>
      <c r="N81" s="18"/>
    </row>
    <row r="82" spans="1:14" ht="30" x14ac:dyDescent="0.25">
      <c r="A82" s="16"/>
      <c r="B82" s="16"/>
      <c r="C82" s="113"/>
      <c r="D82" s="17"/>
      <c r="E82" s="29">
        <v>44530</v>
      </c>
      <c r="F82" s="37" t="s">
        <v>32</v>
      </c>
      <c r="G82" s="37" t="s">
        <v>56</v>
      </c>
      <c r="H82" s="8" t="s">
        <v>171</v>
      </c>
      <c r="I82" s="10">
        <v>44494</v>
      </c>
      <c r="J82" s="30">
        <v>2500</v>
      </c>
      <c r="M82" s="18"/>
      <c r="N82" s="18"/>
    </row>
    <row r="83" spans="1:14" ht="30" x14ac:dyDescent="0.25">
      <c r="A83" s="16"/>
      <c r="B83" s="16"/>
      <c r="C83" s="113"/>
      <c r="D83" s="17"/>
      <c r="E83" s="29">
        <v>44530</v>
      </c>
      <c r="F83" s="37" t="s">
        <v>31</v>
      </c>
      <c r="G83" s="37" t="s">
        <v>57</v>
      </c>
      <c r="H83" s="8" t="s">
        <v>172</v>
      </c>
      <c r="I83" s="10">
        <v>44494</v>
      </c>
      <c r="J83" s="30">
        <v>3000</v>
      </c>
      <c r="M83" s="18"/>
      <c r="N83" s="18"/>
    </row>
    <row r="84" spans="1:14" ht="45" x14ac:dyDescent="0.25">
      <c r="A84" s="16"/>
      <c r="B84" s="16"/>
      <c r="C84" s="113"/>
      <c r="D84" s="17"/>
      <c r="E84" s="29">
        <v>44530</v>
      </c>
      <c r="F84" s="37" t="s">
        <v>33</v>
      </c>
      <c r="G84" s="37" t="s">
        <v>58</v>
      </c>
      <c r="H84" s="8" t="s">
        <v>173</v>
      </c>
      <c r="I84" s="10">
        <v>44494</v>
      </c>
      <c r="J84" s="30">
        <v>1200</v>
      </c>
      <c r="M84" s="18"/>
      <c r="N84" s="18"/>
    </row>
    <row r="85" spans="1:14" ht="30" x14ac:dyDescent="0.25">
      <c r="A85" s="16"/>
      <c r="B85" s="16"/>
      <c r="C85" s="113"/>
      <c r="D85" s="17"/>
      <c r="E85" s="29">
        <v>44530</v>
      </c>
      <c r="F85" s="37" t="s">
        <v>31</v>
      </c>
      <c r="G85" s="37" t="s">
        <v>48</v>
      </c>
      <c r="H85" s="8" t="s">
        <v>174</v>
      </c>
      <c r="I85" s="10">
        <v>44491</v>
      </c>
      <c r="J85" s="30">
        <v>1990</v>
      </c>
      <c r="M85" s="18"/>
      <c r="N85" s="18"/>
    </row>
    <row r="86" spans="1:14" x14ac:dyDescent="0.25">
      <c r="A86" s="16"/>
      <c r="B86" s="16"/>
      <c r="C86" s="113"/>
      <c r="D86" s="17"/>
      <c r="E86" s="29">
        <v>44530</v>
      </c>
      <c r="F86" s="37" t="s">
        <v>45</v>
      </c>
      <c r="G86" s="37" t="s">
        <v>59</v>
      </c>
      <c r="H86" s="8" t="s">
        <v>175</v>
      </c>
      <c r="I86" s="10">
        <v>44491</v>
      </c>
      <c r="J86" s="30">
        <v>3000</v>
      </c>
      <c r="M86" s="18"/>
      <c r="N86" s="18"/>
    </row>
    <row r="87" spans="1:14" ht="45" x14ac:dyDescent="0.25">
      <c r="A87" s="16"/>
      <c r="B87" s="16"/>
      <c r="C87" s="113"/>
      <c r="D87" s="17"/>
      <c r="E87" s="29">
        <v>44530</v>
      </c>
      <c r="F87" s="37" t="s">
        <v>33</v>
      </c>
      <c r="G87" s="37" t="s">
        <v>60</v>
      </c>
      <c r="H87" s="8" t="s">
        <v>176</v>
      </c>
      <c r="I87" s="10">
        <v>44493</v>
      </c>
      <c r="J87" s="30">
        <v>1990</v>
      </c>
      <c r="M87" s="18"/>
      <c r="N87" s="18"/>
    </row>
    <row r="88" spans="1:14" ht="45" x14ac:dyDescent="0.25">
      <c r="A88" s="16"/>
      <c r="B88" s="16"/>
      <c r="C88" s="113"/>
      <c r="D88" s="17"/>
      <c r="E88" s="29">
        <v>44530</v>
      </c>
      <c r="F88" s="37" t="s">
        <v>31</v>
      </c>
      <c r="G88" s="37" t="s">
        <v>61</v>
      </c>
      <c r="H88" s="8" t="s">
        <v>177</v>
      </c>
      <c r="I88" s="10">
        <v>44491</v>
      </c>
      <c r="J88" s="30">
        <v>1990</v>
      </c>
      <c r="M88" s="18"/>
      <c r="N88" s="18"/>
    </row>
    <row r="89" spans="1:14" ht="45" x14ac:dyDescent="0.25">
      <c r="A89" s="16"/>
      <c r="B89" s="16"/>
      <c r="C89" s="113"/>
      <c r="D89" s="17"/>
      <c r="E89" s="29">
        <v>44530</v>
      </c>
      <c r="F89" s="37" t="s">
        <v>62</v>
      </c>
      <c r="G89" s="37" t="s">
        <v>63</v>
      </c>
      <c r="H89" s="8" t="s">
        <v>178</v>
      </c>
      <c r="I89" s="10">
        <v>44494</v>
      </c>
      <c r="J89" s="30">
        <v>3900</v>
      </c>
      <c r="M89" s="18"/>
      <c r="N89" s="18"/>
    </row>
    <row r="90" spans="1:14" ht="30" x14ac:dyDescent="0.25">
      <c r="A90" s="16"/>
      <c r="B90" s="16"/>
      <c r="C90" s="113"/>
      <c r="D90" s="17"/>
      <c r="E90" s="29">
        <v>44530</v>
      </c>
      <c r="F90" s="37" t="s">
        <v>64</v>
      </c>
      <c r="G90" s="37" t="s">
        <v>65</v>
      </c>
      <c r="H90" s="8" t="s">
        <v>179</v>
      </c>
      <c r="I90" s="10">
        <v>44494</v>
      </c>
      <c r="J90" s="30">
        <v>4000</v>
      </c>
      <c r="M90" s="18"/>
      <c r="N90" s="18"/>
    </row>
    <row r="91" spans="1:14" x14ac:dyDescent="0.25">
      <c r="A91" s="16"/>
      <c r="B91" s="16"/>
      <c r="C91" s="113"/>
      <c r="D91" s="17"/>
      <c r="E91" s="29">
        <v>44530</v>
      </c>
      <c r="F91" s="37" t="s">
        <v>33</v>
      </c>
      <c r="G91" s="37" t="s">
        <v>43</v>
      </c>
      <c r="H91" s="8" t="s">
        <v>180</v>
      </c>
      <c r="I91" s="10">
        <v>44495</v>
      </c>
      <c r="J91" s="30">
        <v>7000</v>
      </c>
      <c r="M91" s="18"/>
      <c r="N91" s="18"/>
    </row>
    <row r="92" spans="1:14" ht="30" x14ac:dyDescent="0.25">
      <c r="A92" s="16"/>
      <c r="B92" s="16"/>
      <c r="C92" s="113"/>
      <c r="D92" s="17"/>
      <c r="E92" s="29">
        <v>44530</v>
      </c>
      <c r="F92" s="37" t="s">
        <v>66</v>
      </c>
      <c r="G92" s="37" t="s">
        <v>67</v>
      </c>
      <c r="H92" s="8" t="s">
        <v>181</v>
      </c>
      <c r="I92" s="10">
        <v>44496</v>
      </c>
      <c r="J92" s="30">
        <v>4200</v>
      </c>
      <c r="M92" s="18"/>
      <c r="N92" s="18"/>
    </row>
    <row r="93" spans="1:14" ht="30" x14ac:dyDescent="0.25">
      <c r="A93" s="16"/>
      <c r="B93" s="16"/>
      <c r="C93" s="113"/>
      <c r="D93" s="17"/>
      <c r="E93" s="29">
        <v>44530</v>
      </c>
      <c r="F93" s="37" t="s">
        <v>62</v>
      </c>
      <c r="G93" s="37" t="s">
        <v>68</v>
      </c>
      <c r="H93" s="8" t="s">
        <v>182</v>
      </c>
      <c r="I93" s="10">
        <v>44491</v>
      </c>
      <c r="J93" s="30">
        <v>1990</v>
      </c>
      <c r="M93" s="18"/>
      <c r="N93" s="18"/>
    </row>
    <row r="94" spans="1:14" x14ac:dyDescent="0.25">
      <c r="A94" s="16"/>
      <c r="B94" s="16"/>
      <c r="C94" s="113"/>
      <c r="D94" s="17"/>
      <c r="E94" s="29">
        <v>44530</v>
      </c>
      <c r="F94" s="37" t="s">
        <v>32</v>
      </c>
      <c r="G94" s="37" t="s">
        <v>69</v>
      </c>
      <c r="H94" s="8" t="s">
        <v>183</v>
      </c>
      <c r="I94" s="10">
        <v>44495</v>
      </c>
      <c r="J94" s="30">
        <v>6900</v>
      </c>
      <c r="M94" s="18"/>
      <c r="N94" s="18"/>
    </row>
    <row r="95" spans="1:14" ht="45" x14ac:dyDescent="0.25">
      <c r="A95" s="16"/>
      <c r="B95" s="16"/>
      <c r="C95" s="113"/>
      <c r="D95" s="17"/>
      <c r="E95" s="29">
        <v>44530</v>
      </c>
      <c r="F95" s="37" t="s">
        <v>40</v>
      </c>
      <c r="G95" s="37" t="s">
        <v>70</v>
      </c>
      <c r="H95" s="8" t="s">
        <v>184</v>
      </c>
      <c r="I95" s="10">
        <v>44491</v>
      </c>
      <c r="J95" s="30">
        <v>1990</v>
      </c>
      <c r="M95" s="18"/>
      <c r="N95" s="18"/>
    </row>
    <row r="96" spans="1:14" ht="45" x14ac:dyDescent="0.25">
      <c r="A96" s="16"/>
      <c r="B96" s="16"/>
      <c r="C96" s="113"/>
      <c r="D96" s="23"/>
      <c r="E96" s="29">
        <v>44530</v>
      </c>
      <c r="F96" s="35" t="s">
        <v>54</v>
      </c>
      <c r="G96" s="37" t="s">
        <v>71</v>
      </c>
      <c r="H96" s="8" t="s">
        <v>185</v>
      </c>
      <c r="I96" s="10">
        <v>44494</v>
      </c>
      <c r="J96" s="30">
        <v>9100</v>
      </c>
      <c r="M96" s="18"/>
      <c r="N96" s="18"/>
    </row>
    <row r="97" spans="1:14" x14ac:dyDescent="0.25">
      <c r="A97" s="123" t="s">
        <v>288</v>
      </c>
      <c r="B97" s="123"/>
      <c r="C97" s="123"/>
      <c r="D97" s="123"/>
      <c r="E97" s="123"/>
      <c r="F97" s="123"/>
      <c r="G97" s="115"/>
      <c r="H97" s="115"/>
      <c r="I97" s="116"/>
      <c r="J97" s="64">
        <f>SUM(J70:J96)</f>
        <v>87000</v>
      </c>
    </row>
    <row r="98" spans="1:14" ht="60" x14ac:dyDescent="0.25">
      <c r="A98" s="41">
        <v>8</v>
      </c>
      <c r="B98" s="41">
        <v>560058</v>
      </c>
      <c r="C98" s="39" t="s">
        <v>331</v>
      </c>
      <c r="D98" s="112" t="s">
        <v>323</v>
      </c>
      <c r="E98" s="29">
        <v>44530</v>
      </c>
      <c r="F98" s="37" t="s">
        <v>80</v>
      </c>
      <c r="G98" s="37" t="s">
        <v>81</v>
      </c>
      <c r="H98" s="8" t="s">
        <v>186</v>
      </c>
      <c r="I98" s="10">
        <v>44491</v>
      </c>
      <c r="J98" s="30">
        <v>1200</v>
      </c>
      <c r="M98" s="18"/>
      <c r="N98" s="18"/>
    </row>
    <row r="99" spans="1:14" ht="45" x14ac:dyDescent="0.25">
      <c r="A99" s="16"/>
      <c r="B99" s="16"/>
      <c r="C99" s="17"/>
      <c r="D99" s="113"/>
      <c r="E99" s="29">
        <v>44530</v>
      </c>
      <c r="F99" s="37" t="s">
        <v>80</v>
      </c>
      <c r="G99" s="37" t="s">
        <v>81</v>
      </c>
      <c r="H99" s="8" t="s">
        <v>187</v>
      </c>
      <c r="I99" s="10">
        <v>44491</v>
      </c>
      <c r="J99" s="30">
        <v>1200</v>
      </c>
      <c r="M99" s="18"/>
      <c r="N99" s="18"/>
    </row>
    <row r="100" spans="1:14" ht="45" x14ac:dyDescent="0.25">
      <c r="A100" s="16"/>
      <c r="B100" s="16"/>
      <c r="C100" s="17"/>
      <c r="D100" s="113"/>
      <c r="E100" s="29">
        <v>44530</v>
      </c>
      <c r="F100" s="37" t="s">
        <v>80</v>
      </c>
      <c r="G100" s="37" t="s">
        <v>81</v>
      </c>
      <c r="H100" s="8" t="s">
        <v>188</v>
      </c>
      <c r="I100" s="10">
        <v>44494</v>
      </c>
      <c r="J100" s="30">
        <v>1200</v>
      </c>
      <c r="M100" s="18"/>
      <c r="N100" s="18"/>
    </row>
    <row r="101" spans="1:14" ht="45" x14ac:dyDescent="0.25">
      <c r="A101" s="16"/>
      <c r="B101" s="16"/>
      <c r="C101" s="17"/>
      <c r="D101" s="113"/>
      <c r="E101" s="29">
        <v>44530</v>
      </c>
      <c r="F101" s="37" t="s">
        <v>80</v>
      </c>
      <c r="G101" s="37" t="s">
        <v>81</v>
      </c>
      <c r="H101" s="8" t="s">
        <v>189</v>
      </c>
      <c r="I101" s="10">
        <v>44494</v>
      </c>
      <c r="J101" s="30">
        <v>1200</v>
      </c>
      <c r="M101" s="18"/>
      <c r="N101" s="18"/>
    </row>
    <row r="102" spans="1:14" ht="45" x14ac:dyDescent="0.25">
      <c r="A102" s="16"/>
      <c r="B102" s="16"/>
      <c r="C102" s="17"/>
      <c r="D102" s="17"/>
      <c r="E102" s="29">
        <v>44530</v>
      </c>
      <c r="F102" s="37" t="s">
        <v>80</v>
      </c>
      <c r="G102" s="37" t="s">
        <v>81</v>
      </c>
      <c r="H102" s="8" t="s">
        <v>190</v>
      </c>
      <c r="I102" s="10">
        <v>44493</v>
      </c>
      <c r="J102" s="30">
        <v>1200</v>
      </c>
      <c r="M102" s="18"/>
      <c r="N102" s="18"/>
    </row>
    <row r="103" spans="1:14" ht="45" x14ac:dyDescent="0.25">
      <c r="A103" s="16"/>
      <c r="B103" s="16"/>
      <c r="C103" s="17"/>
      <c r="D103" s="17"/>
      <c r="E103" s="29">
        <v>44530</v>
      </c>
      <c r="F103" s="37" t="s">
        <v>80</v>
      </c>
      <c r="G103" s="37" t="s">
        <v>82</v>
      </c>
      <c r="H103" s="8" t="s">
        <v>191</v>
      </c>
      <c r="I103" s="10">
        <v>44491</v>
      </c>
      <c r="J103" s="30">
        <v>1200</v>
      </c>
      <c r="M103" s="18"/>
      <c r="N103" s="18"/>
    </row>
    <row r="104" spans="1:14" ht="30" x14ac:dyDescent="0.25">
      <c r="A104" s="16"/>
      <c r="B104" s="16"/>
      <c r="C104" s="17"/>
      <c r="D104" s="17"/>
      <c r="E104" s="29">
        <v>44530</v>
      </c>
      <c r="F104" s="37" t="s">
        <v>30</v>
      </c>
      <c r="G104" s="37" t="s">
        <v>83</v>
      </c>
      <c r="H104" s="8" t="s">
        <v>193</v>
      </c>
      <c r="I104" s="10">
        <v>44490</v>
      </c>
      <c r="J104" s="30">
        <v>1990</v>
      </c>
      <c r="M104" s="18"/>
      <c r="N104" s="18"/>
    </row>
    <row r="105" spans="1:14" ht="30" x14ac:dyDescent="0.25">
      <c r="A105" s="16"/>
      <c r="B105" s="16"/>
      <c r="C105" s="17"/>
      <c r="D105" s="17"/>
      <c r="E105" s="29">
        <v>44530</v>
      </c>
      <c r="F105" s="37" t="s">
        <v>33</v>
      </c>
      <c r="G105" s="37" t="s">
        <v>84</v>
      </c>
      <c r="H105" s="8" t="s">
        <v>194</v>
      </c>
      <c r="I105" s="10">
        <v>44495</v>
      </c>
      <c r="J105" s="30">
        <v>2000</v>
      </c>
      <c r="M105" s="18"/>
      <c r="N105" s="18"/>
    </row>
    <row r="106" spans="1:14" ht="30" x14ac:dyDescent="0.25">
      <c r="A106" s="16"/>
      <c r="B106" s="16"/>
      <c r="C106" s="17"/>
      <c r="D106" s="17"/>
      <c r="E106" s="29">
        <v>44530</v>
      </c>
      <c r="F106" s="37" t="s">
        <v>33</v>
      </c>
      <c r="G106" s="37" t="s">
        <v>84</v>
      </c>
      <c r="H106" s="8" t="s">
        <v>195</v>
      </c>
      <c r="I106" s="10">
        <v>44495</v>
      </c>
      <c r="J106" s="30">
        <v>2000</v>
      </c>
      <c r="M106" s="18"/>
      <c r="N106" s="18"/>
    </row>
    <row r="107" spans="1:14" ht="45" x14ac:dyDescent="0.25">
      <c r="A107" s="16"/>
      <c r="B107" s="16"/>
      <c r="C107" s="17"/>
      <c r="D107" s="17"/>
      <c r="E107" s="32">
        <v>44530</v>
      </c>
      <c r="F107" s="35" t="s">
        <v>85</v>
      </c>
      <c r="G107" s="35" t="s">
        <v>86</v>
      </c>
      <c r="H107" s="31" t="s">
        <v>192</v>
      </c>
      <c r="I107" s="33">
        <v>44492</v>
      </c>
      <c r="J107" s="34">
        <v>4900</v>
      </c>
      <c r="M107" s="18"/>
      <c r="N107" s="18"/>
    </row>
    <row r="108" spans="1:14" x14ac:dyDescent="0.25">
      <c r="A108" s="123" t="s">
        <v>288</v>
      </c>
      <c r="B108" s="123"/>
      <c r="C108" s="123"/>
      <c r="D108" s="123"/>
      <c r="E108" s="123"/>
      <c r="F108" s="123"/>
      <c r="G108" s="124"/>
      <c r="H108" s="124"/>
      <c r="I108" s="124"/>
      <c r="J108" s="64">
        <f>SUM(J98:J107)</f>
        <v>18090</v>
      </c>
      <c r="K108" s="21"/>
      <c r="L108" s="22"/>
      <c r="M108" s="22"/>
      <c r="N108" s="22"/>
    </row>
    <row r="109" spans="1:14" ht="60" x14ac:dyDescent="0.25">
      <c r="A109" s="41">
        <v>9</v>
      </c>
      <c r="B109" s="41">
        <v>560065</v>
      </c>
      <c r="C109" s="39" t="s">
        <v>290</v>
      </c>
      <c r="D109" s="112" t="s">
        <v>324</v>
      </c>
      <c r="E109" s="29">
        <v>44530</v>
      </c>
      <c r="F109" s="37" t="s">
        <v>91</v>
      </c>
      <c r="G109" s="37" t="s">
        <v>356</v>
      </c>
      <c r="H109" s="8" t="s">
        <v>222</v>
      </c>
      <c r="I109" s="10">
        <v>44495</v>
      </c>
      <c r="J109" s="30">
        <v>2500</v>
      </c>
      <c r="M109" s="18"/>
      <c r="N109" s="18"/>
    </row>
    <row r="110" spans="1:14" x14ac:dyDescent="0.25">
      <c r="A110" s="16"/>
      <c r="B110" s="16"/>
      <c r="C110" s="19"/>
      <c r="D110" s="113"/>
      <c r="E110" s="29">
        <v>44530</v>
      </c>
      <c r="F110" s="37" t="s">
        <v>33</v>
      </c>
      <c r="G110" s="37" t="s">
        <v>357</v>
      </c>
      <c r="H110" s="8" t="s">
        <v>223</v>
      </c>
      <c r="I110" s="10">
        <v>44491</v>
      </c>
      <c r="J110" s="30">
        <v>2500</v>
      </c>
      <c r="M110" s="18"/>
      <c r="N110" s="18"/>
    </row>
    <row r="111" spans="1:14" ht="60" x14ac:dyDescent="0.25">
      <c r="A111" s="16"/>
      <c r="B111" s="16"/>
      <c r="C111" s="20"/>
      <c r="D111" s="113"/>
      <c r="E111" s="29">
        <v>44530</v>
      </c>
      <c r="F111" s="37" t="s">
        <v>92</v>
      </c>
      <c r="G111" s="37" t="s">
        <v>358</v>
      </c>
      <c r="H111" s="8" t="s">
        <v>224</v>
      </c>
      <c r="I111" s="10">
        <v>44494</v>
      </c>
      <c r="J111" s="30">
        <v>2500</v>
      </c>
      <c r="M111" s="18"/>
      <c r="N111" s="18"/>
    </row>
    <row r="112" spans="1:14" ht="30" x14ac:dyDescent="0.25">
      <c r="A112" s="16"/>
      <c r="B112" s="16"/>
      <c r="C112" s="17"/>
      <c r="D112" s="113"/>
      <c r="E112" s="29">
        <v>44530</v>
      </c>
      <c r="F112" s="37" t="s">
        <v>50</v>
      </c>
      <c r="G112" s="37" t="s">
        <v>359</v>
      </c>
      <c r="H112" s="8" t="s">
        <v>225</v>
      </c>
      <c r="I112" s="10">
        <v>44494</v>
      </c>
      <c r="J112" s="30">
        <v>2500</v>
      </c>
      <c r="M112" s="18"/>
      <c r="N112" s="18"/>
    </row>
    <row r="113" spans="1:14" ht="30" x14ac:dyDescent="0.25">
      <c r="A113" s="16"/>
      <c r="B113" s="16"/>
      <c r="C113" s="19"/>
      <c r="D113" s="113"/>
      <c r="E113" s="29">
        <v>44530</v>
      </c>
      <c r="F113" s="37" t="s">
        <v>72</v>
      </c>
      <c r="G113" s="37" t="s">
        <v>360</v>
      </c>
      <c r="H113" s="8" t="s">
        <v>226</v>
      </c>
      <c r="I113" s="10">
        <v>44491</v>
      </c>
      <c r="J113" s="30">
        <v>2500</v>
      </c>
      <c r="M113" s="18"/>
      <c r="N113" s="18"/>
    </row>
    <row r="114" spans="1:14" ht="45" x14ac:dyDescent="0.25">
      <c r="A114" s="16"/>
      <c r="B114" s="16"/>
      <c r="C114" s="17"/>
      <c r="D114" s="113"/>
      <c r="E114" s="29">
        <v>44530</v>
      </c>
      <c r="F114" s="37" t="s">
        <v>91</v>
      </c>
      <c r="G114" s="37" t="s">
        <v>356</v>
      </c>
      <c r="H114" s="8" t="s">
        <v>227</v>
      </c>
      <c r="I114" s="10">
        <v>44491</v>
      </c>
      <c r="J114" s="30">
        <v>2500</v>
      </c>
      <c r="M114" s="18"/>
      <c r="N114" s="18"/>
    </row>
    <row r="115" spans="1:14" ht="30" x14ac:dyDescent="0.25">
      <c r="A115" s="16"/>
      <c r="B115" s="16"/>
      <c r="C115" s="17"/>
      <c r="D115" s="113"/>
      <c r="E115" s="29">
        <v>44530</v>
      </c>
      <c r="F115" s="37" t="s">
        <v>30</v>
      </c>
      <c r="G115" s="37" t="s">
        <v>53</v>
      </c>
      <c r="H115" s="8" t="s">
        <v>228</v>
      </c>
      <c r="I115" s="10">
        <v>44491</v>
      </c>
      <c r="J115" s="30">
        <v>2500</v>
      </c>
      <c r="M115" s="18"/>
      <c r="N115" s="18"/>
    </row>
    <row r="116" spans="1:14" ht="45" x14ac:dyDescent="0.25">
      <c r="A116" s="16"/>
      <c r="B116" s="16"/>
      <c r="C116" s="24"/>
      <c r="D116" s="113"/>
      <c r="E116" s="29">
        <v>44530</v>
      </c>
      <c r="F116" s="37" t="s">
        <v>33</v>
      </c>
      <c r="G116" s="37" t="s">
        <v>361</v>
      </c>
      <c r="H116" s="8" t="s">
        <v>229</v>
      </c>
      <c r="I116" s="10">
        <v>44491</v>
      </c>
      <c r="J116" s="30">
        <v>1200</v>
      </c>
      <c r="M116" s="18"/>
      <c r="N116" s="18"/>
    </row>
    <row r="117" spans="1:14" ht="30" x14ac:dyDescent="0.25">
      <c r="A117" s="16"/>
      <c r="B117" s="16"/>
      <c r="C117" s="17"/>
      <c r="D117" s="113"/>
      <c r="E117" s="29">
        <v>44530</v>
      </c>
      <c r="F117" s="37" t="s">
        <v>31</v>
      </c>
      <c r="G117" s="37" t="s">
        <v>362</v>
      </c>
      <c r="H117" s="8" t="s">
        <v>230</v>
      </c>
      <c r="I117" s="10">
        <v>44492</v>
      </c>
      <c r="J117" s="30">
        <v>2500</v>
      </c>
      <c r="M117" s="18"/>
      <c r="N117" s="18"/>
    </row>
    <row r="118" spans="1:14" ht="30" x14ac:dyDescent="0.25">
      <c r="A118" s="16"/>
      <c r="B118" s="16"/>
      <c r="C118" s="17"/>
      <c r="D118" s="113"/>
      <c r="E118" s="29">
        <v>44530</v>
      </c>
      <c r="F118" s="37" t="s">
        <v>92</v>
      </c>
      <c r="G118" s="37" t="s">
        <v>363</v>
      </c>
      <c r="H118" s="8" t="s">
        <v>231</v>
      </c>
      <c r="I118" s="10">
        <v>44494</v>
      </c>
      <c r="J118" s="30">
        <v>2500</v>
      </c>
      <c r="M118" s="18"/>
      <c r="N118" s="18"/>
    </row>
    <row r="119" spans="1:14" ht="30" x14ac:dyDescent="0.25">
      <c r="A119" s="16"/>
      <c r="B119" s="16"/>
      <c r="C119" s="17"/>
      <c r="D119" s="113"/>
      <c r="E119" s="29">
        <v>44530</v>
      </c>
      <c r="F119" s="37" t="s">
        <v>92</v>
      </c>
      <c r="G119" s="37" t="s">
        <v>363</v>
      </c>
      <c r="H119" s="8" t="s">
        <v>232</v>
      </c>
      <c r="I119" s="10">
        <v>44494</v>
      </c>
      <c r="J119" s="30">
        <v>2500</v>
      </c>
      <c r="M119" s="18"/>
      <c r="N119" s="18"/>
    </row>
    <row r="120" spans="1:14" ht="30" x14ac:dyDescent="0.25">
      <c r="A120" s="16"/>
      <c r="B120" s="16"/>
      <c r="C120" s="17"/>
      <c r="D120" s="114"/>
      <c r="E120" s="32">
        <v>44530</v>
      </c>
      <c r="F120" s="35" t="s">
        <v>93</v>
      </c>
      <c r="G120" s="37" t="s">
        <v>364</v>
      </c>
      <c r="H120" s="8" t="s">
        <v>233</v>
      </c>
      <c r="I120" s="10">
        <v>44491</v>
      </c>
      <c r="J120" s="30">
        <v>2500</v>
      </c>
      <c r="M120" s="18"/>
      <c r="N120" s="18"/>
    </row>
    <row r="121" spans="1:14" x14ac:dyDescent="0.25">
      <c r="A121" s="123" t="s">
        <v>288</v>
      </c>
      <c r="B121" s="123"/>
      <c r="C121" s="123"/>
      <c r="D121" s="123"/>
      <c r="E121" s="123"/>
      <c r="F121" s="123"/>
      <c r="G121" s="115"/>
      <c r="H121" s="115"/>
      <c r="I121" s="116"/>
      <c r="J121" s="64">
        <f>SUM(J109:J120)</f>
        <v>28700</v>
      </c>
    </row>
    <row r="122" spans="1:14" ht="66" customHeight="1" x14ac:dyDescent="0.25">
      <c r="A122" s="41">
        <v>10</v>
      </c>
      <c r="B122" s="41">
        <v>560068</v>
      </c>
      <c r="C122" s="112" t="s">
        <v>291</v>
      </c>
      <c r="D122" s="126" t="s">
        <v>325</v>
      </c>
      <c r="E122" s="29">
        <v>44530</v>
      </c>
      <c r="F122" s="37" t="s">
        <v>33</v>
      </c>
      <c r="G122" s="37" t="s">
        <v>342</v>
      </c>
      <c r="H122" s="8" t="s">
        <v>221</v>
      </c>
      <c r="I122" s="10">
        <v>44497</v>
      </c>
      <c r="J122" s="30">
        <v>5800</v>
      </c>
      <c r="M122" s="18"/>
      <c r="N122" s="18"/>
    </row>
    <row r="123" spans="1:14" ht="69.75" customHeight="1" x14ac:dyDescent="0.25">
      <c r="A123" s="16"/>
      <c r="B123" s="16"/>
      <c r="C123" s="114"/>
      <c r="D123" s="127"/>
      <c r="E123" s="32">
        <v>44530</v>
      </c>
      <c r="F123" s="35" t="s">
        <v>32</v>
      </c>
      <c r="G123" s="37" t="s">
        <v>55</v>
      </c>
      <c r="H123" s="8" t="s">
        <v>220</v>
      </c>
      <c r="I123" s="10">
        <v>44497</v>
      </c>
      <c r="J123" s="30">
        <v>5800</v>
      </c>
      <c r="M123" s="18"/>
      <c r="N123" s="18"/>
    </row>
    <row r="124" spans="1:14" x14ac:dyDescent="0.25">
      <c r="A124" s="123" t="s">
        <v>288</v>
      </c>
      <c r="B124" s="123"/>
      <c r="C124" s="123"/>
      <c r="D124" s="123"/>
      <c r="E124" s="123"/>
      <c r="F124" s="123"/>
      <c r="G124" s="121"/>
      <c r="H124" s="122"/>
      <c r="I124" s="125"/>
      <c r="J124" s="64">
        <f>SUM(J122:J123)</f>
        <v>11600</v>
      </c>
    </row>
    <row r="125" spans="1:14" ht="30" customHeight="1" x14ac:dyDescent="0.25">
      <c r="A125" s="41">
        <v>11</v>
      </c>
      <c r="B125" s="41">
        <v>560070</v>
      </c>
      <c r="C125" s="112" t="s">
        <v>292</v>
      </c>
      <c r="D125" s="112" t="s">
        <v>326</v>
      </c>
      <c r="E125" s="29">
        <v>44530</v>
      </c>
      <c r="F125" s="37" t="s">
        <v>72</v>
      </c>
      <c r="G125" s="37" t="s">
        <v>365</v>
      </c>
      <c r="H125" s="8" t="s">
        <v>196</v>
      </c>
      <c r="I125" s="10">
        <v>44496</v>
      </c>
      <c r="J125" s="30">
        <v>1950</v>
      </c>
      <c r="M125" s="18"/>
      <c r="N125" s="18"/>
    </row>
    <row r="126" spans="1:14" ht="30" x14ac:dyDescent="0.25">
      <c r="A126" s="16"/>
      <c r="B126" s="16"/>
      <c r="C126" s="113"/>
      <c r="D126" s="113"/>
      <c r="E126" s="29">
        <v>44530</v>
      </c>
      <c r="F126" s="37" t="s">
        <v>45</v>
      </c>
      <c r="G126" s="37" t="s">
        <v>347</v>
      </c>
      <c r="H126" s="8" t="s">
        <v>197</v>
      </c>
      <c r="I126" s="10">
        <v>44496</v>
      </c>
      <c r="J126" s="30">
        <v>3900</v>
      </c>
      <c r="M126" s="18"/>
      <c r="N126" s="18"/>
    </row>
    <row r="127" spans="1:14" ht="30" x14ac:dyDescent="0.25">
      <c r="A127" s="16"/>
      <c r="B127" s="16"/>
      <c r="C127" s="113"/>
      <c r="D127" s="113"/>
      <c r="E127" s="29">
        <v>44530</v>
      </c>
      <c r="F127" s="37" t="s">
        <v>72</v>
      </c>
      <c r="G127" s="37" t="s">
        <v>366</v>
      </c>
      <c r="H127" s="8" t="s">
        <v>198</v>
      </c>
      <c r="I127" s="10">
        <v>44495</v>
      </c>
      <c r="J127" s="30">
        <v>1950</v>
      </c>
      <c r="K127" s="21"/>
      <c r="L127" s="25"/>
      <c r="M127" s="18"/>
      <c r="N127" s="18"/>
    </row>
    <row r="128" spans="1:14" ht="30" customHeight="1" x14ac:dyDescent="0.25">
      <c r="A128" s="16"/>
      <c r="B128" s="16"/>
      <c r="C128" s="113"/>
      <c r="D128" s="113"/>
      <c r="E128" s="29">
        <v>44530</v>
      </c>
      <c r="F128" s="37" t="s">
        <v>54</v>
      </c>
      <c r="G128" s="37" t="s">
        <v>367</v>
      </c>
      <c r="H128" s="8" t="s">
        <v>199</v>
      </c>
      <c r="I128" s="10">
        <v>44496</v>
      </c>
      <c r="J128" s="30">
        <v>6500</v>
      </c>
      <c r="L128" s="25"/>
      <c r="M128" s="18"/>
      <c r="N128" s="18"/>
    </row>
    <row r="129" spans="1:14" ht="30" x14ac:dyDescent="0.25">
      <c r="A129" s="16"/>
      <c r="B129" s="16"/>
      <c r="C129" s="113"/>
      <c r="D129" s="113"/>
      <c r="E129" s="29">
        <v>44530</v>
      </c>
      <c r="F129" s="37" t="s">
        <v>72</v>
      </c>
      <c r="G129" s="37" t="s">
        <v>368</v>
      </c>
      <c r="H129" s="8" t="s">
        <v>200</v>
      </c>
      <c r="I129" s="10">
        <v>44496</v>
      </c>
      <c r="J129" s="30">
        <v>1950</v>
      </c>
      <c r="L129" s="25"/>
      <c r="M129" s="18"/>
      <c r="N129" s="18"/>
    </row>
    <row r="130" spans="1:14" x14ac:dyDescent="0.25">
      <c r="A130" s="16"/>
      <c r="B130" s="16"/>
      <c r="C130" s="113"/>
      <c r="D130" s="113"/>
      <c r="E130" s="29">
        <v>44530</v>
      </c>
      <c r="F130" s="37" t="s">
        <v>45</v>
      </c>
      <c r="G130" s="37" t="s">
        <v>369</v>
      </c>
      <c r="H130" s="8" t="s">
        <v>201</v>
      </c>
      <c r="I130" s="10">
        <v>44496</v>
      </c>
      <c r="J130" s="30">
        <v>2500</v>
      </c>
      <c r="M130" s="18"/>
      <c r="N130" s="18"/>
    </row>
    <row r="131" spans="1:14" ht="30" x14ac:dyDescent="0.25">
      <c r="A131" s="16"/>
      <c r="B131" s="16"/>
      <c r="C131" s="113"/>
      <c r="D131" s="113"/>
      <c r="E131" s="29">
        <v>44530</v>
      </c>
      <c r="F131" s="37" t="s">
        <v>77</v>
      </c>
      <c r="G131" s="37" t="s">
        <v>370</v>
      </c>
      <c r="H131" s="8" t="s">
        <v>202</v>
      </c>
      <c r="I131" s="10">
        <v>44494</v>
      </c>
      <c r="J131" s="30">
        <v>2500</v>
      </c>
      <c r="L131" s="25"/>
      <c r="M131" s="18"/>
      <c r="N131" s="18"/>
    </row>
    <row r="132" spans="1:14" ht="30" customHeight="1" x14ac:dyDescent="0.25">
      <c r="A132" s="16"/>
      <c r="B132" s="16"/>
      <c r="C132" s="113"/>
      <c r="D132" s="113"/>
      <c r="E132" s="29">
        <v>44530</v>
      </c>
      <c r="F132" s="37" t="s">
        <v>78</v>
      </c>
      <c r="G132" s="37" t="s">
        <v>371</v>
      </c>
      <c r="H132" s="8" t="s">
        <v>219</v>
      </c>
      <c r="I132" s="10">
        <v>44494</v>
      </c>
      <c r="J132" s="30">
        <v>3000</v>
      </c>
      <c r="L132" s="25"/>
      <c r="M132" s="18"/>
      <c r="N132" s="18"/>
    </row>
    <row r="133" spans="1:14" x14ac:dyDescent="0.25">
      <c r="A133" s="16"/>
      <c r="B133" s="16"/>
      <c r="C133" s="113"/>
      <c r="D133" s="113"/>
      <c r="E133" s="29">
        <v>44530</v>
      </c>
      <c r="F133" s="37" t="s">
        <v>79</v>
      </c>
      <c r="G133" s="37" t="s">
        <v>369</v>
      </c>
      <c r="H133" s="8" t="s">
        <v>203</v>
      </c>
      <c r="I133" s="10">
        <v>44496</v>
      </c>
      <c r="J133" s="30">
        <v>2500</v>
      </c>
      <c r="M133" s="18"/>
      <c r="N133" s="18"/>
    </row>
    <row r="134" spans="1:14" ht="30" x14ac:dyDescent="0.25">
      <c r="A134" s="16"/>
      <c r="B134" s="16"/>
      <c r="C134" s="114"/>
      <c r="D134" s="114"/>
      <c r="E134" s="32">
        <v>44530</v>
      </c>
      <c r="F134" s="35" t="s">
        <v>72</v>
      </c>
      <c r="G134" s="37" t="s">
        <v>368</v>
      </c>
      <c r="H134" s="8" t="s">
        <v>204</v>
      </c>
      <c r="I134" s="10">
        <v>44496</v>
      </c>
      <c r="J134" s="30">
        <v>1950</v>
      </c>
      <c r="M134" s="18"/>
      <c r="N134" s="18"/>
    </row>
    <row r="135" spans="1:14" x14ac:dyDescent="0.25">
      <c r="A135" s="123" t="s">
        <v>288</v>
      </c>
      <c r="B135" s="123"/>
      <c r="C135" s="123"/>
      <c r="D135" s="123"/>
      <c r="E135" s="123"/>
      <c r="F135" s="123"/>
      <c r="G135" s="115"/>
      <c r="H135" s="115"/>
      <c r="I135" s="116"/>
      <c r="J135" s="64">
        <f>SUM(J125:J134)</f>
        <v>28700</v>
      </c>
    </row>
    <row r="136" spans="1:14" ht="40.5" customHeight="1" x14ac:dyDescent="0.25">
      <c r="A136" s="41">
        <v>12</v>
      </c>
      <c r="B136" s="41">
        <v>560071</v>
      </c>
      <c r="C136" s="112" t="s">
        <v>293</v>
      </c>
      <c r="D136" s="126" t="s">
        <v>327</v>
      </c>
      <c r="E136" s="29">
        <v>44530</v>
      </c>
      <c r="F136" s="38" t="s">
        <v>32</v>
      </c>
      <c r="G136" s="37" t="s">
        <v>372</v>
      </c>
      <c r="H136" s="8" t="s">
        <v>205</v>
      </c>
      <c r="I136" s="10">
        <v>44494</v>
      </c>
      <c r="J136" s="30">
        <v>8000</v>
      </c>
      <c r="M136" s="18"/>
      <c r="N136" s="18"/>
    </row>
    <row r="137" spans="1:14" ht="37.5" customHeight="1" x14ac:dyDescent="0.25">
      <c r="A137" s="16"/>
      <c r="B137" s="16"/>
      <c r="C137" s="113"/>
      <c r="D137" s="128"/>
      <c r="E137" s="29">
        <v>44530</v>
      </c>
      <c r="F137" s="38" t="s">
        <v>31</v>
      </c>
      <c r="G137" s="37" t="s">
        <v>373</v>
      </c>
      <c r="H137" s="8" t="s">
        <v>206</v>
      </c>
      <c r="I137" s="10">
        <v>44490</v>
      </c>
      <c r="J137" s="30">
        <v>5800</v>
      </c>
      <c r="M137" s="18"/>
      <c r="N137" s="18"/>
    </row>
    <row r="138" spans="1:14" ht="45.75" customHeight="1" x14ac:dyDescent="0.25">
      <c r="A138" s="16"/>
      <c r="B138" s="16"/>
      <c r="C138" s="114"/>
      <c r="D138" s="127"/>
      <c r="E138" s="32">
        <v>44530</v>
      </c>
      <c r="F138" s="42" t="s">
        <v>31</v>
      </c>
      <c r="G138" s="35" t="s">
        <v>373</v>
      </c>
      <c r="H138" s="31" t="s">
        <v>207</v>
      </c>
      <c r="I138" s="33">
        <v>44491</v>
      </c>
      <c r="J138" s="34">
        <v>5800</v>
      </c>
      <c r="M138" s="18"/>
      <c r="N138" s="18"/>
    </row>
    <row r="139" spans="1:14" x14ac:dyDescent="0.25">
      <c r="A139" s="123" t="s">
        <v>288</v>
      </c>
      <c r="B139" s="123"/>
      <c r="C139" s="123"/>
      <c r="D139" s="123"/>
      <c r="E139" s="123"/>
      <c r="F139" s="123"/>
      <c r="G139" s="124"/>
      <c r="H139" s="124"/>
      <c r="I139" s="124"/>
      <c r="J139" s="64">
        <f>SUM(J136:J138)</f>
        <v>19600</v>
      </c>
    </row>
    <row r="140" spans="1:14" ht="51" customHeight="1" x14ac:dyDescent="0.25">
      <c r="A140" s="41">
        <v>13</v>
      </c>
      <c r="B140" s="41">
        <v>560072</v>
      </c>
      <c r="C140" s="112" t="s">
        <v>294</v>
      </c>
      <c r="D140" s="112" t="s">
        <v>328</v>
      </c>
      <c r="E140" s="29">
        <v>44530</v>
      </c>
      <c r="F140" s="37" t="s">
        <v>78</v>
      </c>
      <c r="G140" s="37" t="s">
        <v>73</v>
      </c>
      <c r="H140" s="8" t="s">
        <v>208</v>
      </c>
      <c r="I140" s="10">
        <v>44495</v>
      </c>
      <c r="J140" s="30">
        <v>8323.2000000000007</v>
      </c>
      <c r="M140" s="18"/>
      <c r="N140" s="18"/>
    </row>
    <row r="141" spans="1:14" ht="39" customHeight="1" x14ac:dyDescent="0.25">
      <c r="A141" s="16"/>
      <c r="B141" s="16"/>
      <c r="C141" s="114"/>
      <c r="D141" s="114"/>
      <c r="E141" s="32">
        <v>44530</v>
      </c>
      <c r="F141" s="35" t="s">
        <v>374</v>
      </c>
      <c r="G141" s="37" t="s">
        <v>74</v>
      </c>
      <c r="H141" s="8" t="s">
        <v>209</v>
      </c>
      <c r="I141" s="10">
        <v>44497</v>
      </c>
      <c r="J141" s="30">
        <v>9000</v>
      </c>
      <c r="M141" s="18"/>
      <c r="N141" s="18"/>
    </row>
    <row r="142" spans="1:14" ht="15" customHeight="1" x14ac:dyDescent="0.25">
      <c r="A142" s="123" t="s">
        <v>288</v>
      </c>
      <c r="B142" s="123"/>
      <c r="C142" s="123"/>
      <c r="D142" s="123"/>
      <c r="E142" s="123"/>
      <c r="F142" s="123"/>
      <c r="G142" s="115"/>
      <c r="H142" s="115"/>
      <c r="I142" s="116"/>
      <c r="J142" s="64">
        <f>SUM(J140:J141)</f>
        <v>17323.2</v>
      </c>
    </row>
    <row r="143" spans="1:14" x14ac:dyDescent="0.25">
      <c r="A143" s="16">
        <v>14</v>
      </c>
      <c r="B143" s="16">
        <v>560085</v>
      </c>
      <c r="C143" s="112" t="s">
        <v>295</v>
      </c>
      <c r="D143" s="133" t="s">
        <v>329</v>
      </c>
      <c r="E143" s="29">
        <v>44530</v>
      </c>
      <c r="F143" s="37" t="s">
        <v>375</v>
      </c>
      <c r="G143" s="37" t="s">
        <v>94</v>
      </c>
      <c r="H143" s="8" t="s">
        <v>210</v>
      </c>
      <c r="I143" s="10">
        <v>44498</v>
      </c>
      <c r="J143" s="30">
        <v>4896</v>
      </c>
      <c r="M143" s="18"/>
      <c r="N143" s="18"/>
    </row>
    <row r="144" spans="1:14" ht="30" x14ac:dyDescent="0.25">
      <c r="A144" s="16"/>
      <c r="B144" s="16"/>
      <c r="C144" s="113"/>
      <c r="D144" s="134"/>
      <c r="E144" s="29">
        <v>44530</v>
      </c>
      <c r="F144" s="37" t="s">
        <v>91</v>
      </c>
      <c r="G144" s="37" t="s">
        <v>95</v>
      </c>
      <c r="H144" s="8" t="s">
        <v>211</v>
      </c>
      <c r="I144" s="10">
        <v>44496</v>
      </c>
      <c r="J144" s="30">
        <v>1450</v>
      </c>
      <c r="M144" s="18"/>
      <c r="N144" s="18"/>
    </row>
    <row r="145" spans="1:14" ht="30" x14ac:dyDescent="0.25">
      <c r="A145" s="16"/>
      <c r="B145" s="16"/>
      <c r="C145" s="113"/>
      <c r="D145" s="17"/>
      <c r="E145" s="29">
        <v>44530</v>
      </c>
      <c r="F145" s="37" t="s">
        <v>33</v>
      </c>
      <c r="G145" s="37" t="s">
        <v>96</v>
      </c>
      <c r="H145" s="8" t="s">
        <v>212</v>
      </c>
      <c r="I145" s="10">
        <v>44497</v>
      </c>
      <c r="J145" s="30">
        <v>1990</v>
      </c>
      <c r="M145" s="18"/>
      <c r="N145" s="18"/>
    </row>
    <row r="146" spans="1:14" ht="90" customHeight="1" x14ac:dyDescent="0.25">
      <c r="A146" s="16"/>
      <c r="B146" s="16"/>
      <c r="C146" s="113"/>
      <c r="D146" s="17"/>
      <c r="E146" s="29">
        <v>44530</v>
      </c>
      <c r="F146" s="37" t="s">
        <v>33</v>
      </c>
      <c r="G146" s="37" t="s">
        <v>97</v>
      </c>
      <c r="H146" s="8" t="s">
        <v>213</v>
      </c>
      <c r="I146" s="10">
        <v>44496</v>
      </c>
      <c r="J146" s="30">
        <v>6500</v>
      </c>
      <c r="M146" s="18"/>
      <c r="N146" s="18"/>
    </row>
    <row r="147" spans="1:14" ht="30" x14ac:dyDescent="0.25">
      <c r="A147" s="16"/>
      <c r="B147" s="16"/>
      <c r="C147" s="113"/>
      <c r="D147" s="17"/>
      <c r="E147" s="29">
        <v>44530</v>
      </c>
      <c r="F147" s="37" t="s">
        <v>375</v>
      </c>
      <c r="G147" s="37" t="s">
        <v>98</v>
      </c>
      <c r="H147" s="8" t="s">
        <v>214</v>
      </c>
      <c r="I147" s="10">
        <v>44495</v>
      </c>
      <c r="J147" s="30">
        <v>3400</v>
      </c>
      <c r="M147" s="18"/>
      <c r="N147" s="18"/>
    </row>
    <row r="148" spans="1:14" ht="30" x14ac:dyDescent="0.25">
      <c r="A148" s="16"/>
      <c r="B148" s="16"/>
      <c r="C148" s="113"/>
      <c r="D148" s="17"/>
      <c r="E148" s="29">
        <v>44530</v>
      </c>
      <c r="F148" s="37" t="s">
        <v>375</v>
      </c>
      <c r="G148" s="37" t="s">
        <v>99</v>
      </c>
      <c r="H148" s="8" t="s">
        <v>215</v>
      </c>
      <c r="I148" s="10">
        <v>44497</v>
      </c>
      <c r="J148" s="30">
        <v>3900</v>
      </c>
      <c r="M148" s="18"/>
      <c r="N148" s="18"/>
    </row>
    <row r="149" spans="1:14" ht="30" x14ac:dyDescent="0.25">
      <c r="A149" s="16"/>
      <c r="B149" s="16"/>
      <c r="C149" s="113"/>
      <c r="D149" s="17"/>
      <c r="E149" s="29">
        <v>44530</v>
      </c>
      <c r="F149" s="37" t="s">
        <v>91</v>
      </c>
      <c r="G149" s="37" t="s">
        <v>95</v>
      </c>
      <c r="H149" s="8" t="s">
        <v>216</v>
      </c>
      <c r="I149" s="10">
        <v>44497</v>
      </c>
      <c r="J149" s="30">
        <v>1450</v>
      </c>
      <c r="M149" s="18"/>
      <c r="N149" s="18"/>
    </row>
    <row r="150" spans="1:14" ht="30" x14ac:dyDescent="0.25">
      <c r="A150" s="16"/>
      <c r="B150" s="16"/>
      <c r="C150" s="113"/>
      <c r="D150" s="17"/>
      <c r="E150" s="29">
        <v>44530</v>
      </c>
      <c r="F150" s="37" t="s">
        <v>33</v>
      </c>
      <c r="G150" s="37" t="s">
        <v>100</v>
      </c>
      <c r="H150" s="8" t="s">
        <v>217</v>
      </c>
      <c r="I150" s="10">
        <v>44497</v>
      </c>
      <c r="J150" s="30">
        <v>1200</v>
      </c>
      <c r="M150" s="18"/>
      <c r="N150" s="18"/>
    </row>
    <row r="151" spans="1:14" ht="30" x14ac:dyDescent="0.25">
      <c r="A151" s="16"/>
      <c r="B151" s="16"/>
      <c r="C151" s="114"/>
      <c r="D151" s="17"/>
      <c r="E151" s="32">
        <v>44530</v>
      </c>
      <c r="F151" s="35" t="s">
        <v>33</v>
      </c>
      <c r="G151" s="35" t="s">
        <v>96</v>
      </c>
      <c r="H151" s="31" t="s">
        <v>218</v>
      </c>
      <c r="I151" s="33">
        <v>44503</v>
      </c>
      <c r="J151" s="34">
        <v>1990</v>
      </c>
      <c r="M151" s="18"/>
      <c r="N151" s="18"/>
    </row>
    <row r="152" spans="1:14" x14ac:dyDescent="0.25">
      <c r="A152" s="123" t="s">
        <v>288</v>
      </c>
      <c r="B152" s="123"/>
      <c r="C152" s="123"/>
      <c r="D152" s="123"/>
      <c r="E152" s="123"/>
      <c r="F152" s="123"/>
      <c r="G152" s="124"/>
      <c r="H152" s="124"/>
      <c r="I152" s="124"/>
      <c r="J152" s="64">
        <f>SUM(J143:J151)</f>
        <v>26776</v>
      </c>
    </row>
    <row r="153" spans="1:14" x14ac:dyDescent="0.25">
      <c r="A153" s="129" t="s">
        <v>105</v>
      </c>
      <c r="B153" s="130"/>
      <c r="C153" s="130"/>
      <c r="D153" s="130"/>
      <c r="E153" s="130"/>
      <c r="F153" s="130"/>
      <c r="G153" s="131"/>
      <c r="H153" s="131"/>
      <c r="I153" s="132"/>
      <c r="J153" s="89">
        <f>J152+J142+J139+J135+J124+J121+J108+J97+J69+J59+J57+J53+J24</f>
        <v>445589.2</v>
      </c>
    </row>
    <row r="154" spans="1:14" x14ac:dyDescent="0.25">
      <c r="J154" s="26"/>
    </row>
    <row r="155" spans="1:14" s="1" customFormat="1" x14ac:dyDescent="0.25">
      <c r="A155" s="142" t="s">
        <v>3</v>
      </c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</row>
    <row r="156" spans="1:14" s="1" customFormat="1" x14ac:dyDescent="0.25">
      <c r="A156" s="142" t="s">
        <v>304</v>
      </c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</row>
    <row r="157" spans="1:14" s="1" customFormat="1" ht="84.75" customHeight="1" x14ac:dyDescent="0.25">
      <c r="A157" s="96" t="s">
        <v>0</v>
      </c>
      <c r="B157" s="96" t="s">
        <v>26</v>
      </c>
      <c r="C157" s="96" t="s">
        <v>1</v>
      </c>
      <c r="D157" s="27" t="s">
        <v>143</v>
      </c>
      <c r="E157" s="27" t="s">
        <v>303</v>
      </c>
      <c r="F157" s="27" t="s">
        <v>234</v>
      </c>
      <c r="G157" s="27" t="s">
        <v>235</v>
      </c>
      <c r="H157" s="27" t="s">
        <v>334</v>
      </c>
      <c r="I157" s="27" t="s">
        <v>335</v>
      </c>
      <c r="J157" s="56" t="s">
        <v>236</v>
      </c>
      <c r="K157" s="96" t="s">
        <v>302</v>
      </c>
      <c r="L157" s="56" t="s">
        <v>333</v>
      </c>
      <c r="M157" s="27" t="s">
        <v>340</v>
      </c>
    </row>
    <row r="158" spans="1:14" s="1" customFormat="1" x14ac:dyDescent="0.25">
      <c r="A158" s="72">
        <v>1</v>
      </c>
      <c r="B158" s="72">
        <v>2</v>
      </c>
      <c r="C158" s="72">
        <v>3</v>
      </c>
      <c r="D158" s="27">
        <v>4</v>
      </c>
      <c r="E158" s="96">
        <v>5</v>
      </c>
      <c r="F158" s="27">
        <v>6</v>
      </c>
      <c r="G158" s="27">
        <v>7</v>
      </c>
      <c r="H158" s="27">
        <v>8</v>
      </c>
      <c r="I158" s="27">
        <v>9</v>
      </c>
      <c r="J158" s="56">
        <v>10</v>
      </c>
      <c r="K158" s="96">
        <v>11</v>
      </c>
      <c r="L158" s="96">
        <v>12</v>
      </c>
      <c r="M158" s="27">
        <v>13</v>
      </c>
    </row>
    <row r="159" spans="1:14" s="1" customFormat="1" ht="45" x14ac:dyDescent="0.25">
      <c r="A159" s="143">
        <v>1</v>
      </c>
      <c r="B159" s="144">
        <v>560001</v>
      </c>
      <c r="C159" s="139" t="s">
        <v>305</v>
      </c>
      <c r="D159" s="46">
        <v>44530</v>
      </c>
      <c r="E159" s="52" t="s">
        <v>5</v>
      </c>
      <c r="F159" s="45">
        <v>329250</v>
      </c>
      <c r="G159" s="54" t="s">
        <v>430</v>
      </c>
      <c r="H159" s="54" t="s">
        <v>239</v>
      </c>
      <c r="I159" s="54" t="s">
        <v>237</v>
      </c>
      <c r="J159" s="54" t="s">
        <v>240</v>
      </c>
      <c r="K159" s="45">
        <v>17</v>
      </c>
      <c r="L159" s="47">
        <f>M159/K159</f>
        <v>399000</v>
      </c>
      <c r="M159" s="47">
        <v>6783000</v>
      </c>
    </row>
    <row r="160" spans="1:14" s="1" customFormat="1" ht="45" x14ac:dyDescent="0.25">
      <c r="A160" s="143"/>
      <c r="B160" s="145"/>
      <c r="C160" s="140"/>
      <c r="D160" s="46">
        <v>44530</v>
      </c>
      <c r="E160" s="52" t="s">
        <v>5</v>
      </c>
      <c r="F160" s="45">
        <v>329250</v>
      </c>
      <c r="G160" s="54" t="s">
        <v>430</v>
      </c>
      <c r="H160" s="54" t="s">
        <v>239</v>
      </c>
      <c r="I160" s="54" t="s">
        <v>238</v>
      </c>
      <c r="J160" s="54" t="s">
        <v>240</v>
      </c>
      <c r="K160" s="45">
        <v>4</v>
      </c>
      <c r="L160" s="47">
        <f>M160/K160</f>
        <v>1057238.33</v>
      </c>
      <c r="M160" s="47">
        <v>4228953.32</v>
      </c>
    </row>
    <row r="161" spans="1:16" s="1" customFormat="1" ht="45" x14ac:dyDescent="0.25">
      <c r="A161" s="143"/>
      <c r="B161" s="145"/>
      <c r="C161" s="140"/>
      <c r="D161" s="46">
        <v>44530</v>
      </c>
      <c r="E161" s="52" t="s">
        <v>6</v>
      </c>
      <c r="F161" s="45">
        <v>156870</v>
      </c>
      <c r="G161" s="54" t="s">
        <v>430</v>
      </c>
      <c r="H161" s="54" t="s">
        <v>239</v>
      </c>
      <c r="I161" s="54" t="s">
        <v>238</v>
      </c>
      <c r="J161" s="54" t="s">
        <v>240</v>
      </c>
      <c r="K161" s="45">
        <v>2</v>
      </c>
      <c r="L161" s="47">
        <f>M161/K161</f>
        <v>1678556.25</v>
      </c>
      <c r="M161" s="47">
        <v>3357112.5</v>
      </c>
    </row>
    <row r="162" spans="1:16" s="1" customFormat="1" ht="45" x14ac:dyDescent="0.25">
      <c r="A162" s="143"/>
      <c r="B162" s="145"/>
      <c r="C162" s="140"/>
      <c r="D162" s="46">
        <v>44530</v>
      </c>
      <c r="E162" s="52" t="str">
        <f>'[1]заявка 5'!$D$25</f>
        <v>Комплекс аппаратно-программный соматометрический</v>
      </c>
      <c r="F162" s="45">
        <v>271300</v>
      </c>
      <c r="G162" s="54" t="s">
        <v>430</v>
      </c>
      <c r="H162" s="54" t="s">
        <v>239</v>
      </c>
      <c r="I162" s="54" t="s">
        <v>238</v>
      </c>
      <c r="J162" s="54" t="s">
        <v>240</v>
      </c>
      <c r="K162" s="45">
        <v>2</v>
      </c>
      <c r="L162" s="47">
        <f>M162/K162</f>
        <v>243600</v>
      </c>
      <c r="M162" s="47">
        <v>487200</v>
      </c>
    </row>
    <row r="163" spans="1:16" s="1" customFormat="1" ht="45" x14ac:dyDescent="0.25">
      <c r="A163" s="143"/>
      <c r="B163" s="145"/>
      <c r="C163" s="140"/>
      <c r="D163" s="46">
        <v>44530</v>
      </c>
      <c r="E163" s="52" t="s">
        <v>7</v>
      </c>
      <c r="F163" s="45">
        <v>114050</v>
      </c>
      <c r="G163" s="54" t="s">
        <v>430</v>
      </c>
      <c r="H163" s="54" t="s">
        <v>239</v>
      </c>
      <c r="I163" s="54" t="s">
        <v>238</v>
      </c>
      <c r="J163" s="54" t="s">
        <v>240</v>
      </c>
      <c r="K163" s="45">
        <v>1</v>
      </c>
      <c r="L163" s="47">
        <v>6825000</v>
      </c>
      <c r="M163" s="47">
        <v>6825000</v>
      </c>
    </row>
    <row r="164" spans="1:16" s="1" customFormat="1" ht="45" x14ac:dyDescent="0.25">
      <c r="A164" s="143"/>
      <c r="B164" s="146"/>
      <c r="C164" s="141"/>
      <c r="D164" s="46">
        <v>44560</v>
      </c>
      <c r="E164" s="52" t="s">
        <v>428</v>
      </c>
      <c r="F164" s="45">
        <v>271300</v>
      </c>
      <c r="G164" s="54" t="s">
        <v>430</v>
      </c>
      <c r="H164" s="54" t="s">
        <v>239</v>
      </c>
      <c r="I164" s="54" t="s">
        <v>238</v>
      </c>
      <c r="J164" s="54" t="s">
        <v>240</v>
      </c>
      <c r="K164" s="45">
        <v>1</v>
      </c>
      <c r="L164" s="47">
        <v>279593.82</v>
      </c>
      <c r="M164" s="47">
        <v>279593.82</v>
      </c>
    </row>
    <row r="165" spans="1:16" s="1" customFormat="1" ht="14.45" customHeight="1" x14ac:dyDescent="0.25">
      <c r="A165" s="135" t="s">
        <v>288</v>
      </c>
      <c r="B165" s="136"/>
      <c r="C165" s="136"/>
      <c r="D165" s="136"/>
      <c r="E165" s="136"/>
      <c r="F165" s="136"/>
      <c r="G165" s="136"/>
      <c r="H165" s="136"/>
      <c r="I165" s="136"/>
      <c r="J165" s="137"/>
      <c r="K165" s="66">
        <f>SUM(K159:K164)</f>
        <v>27</v>
      </c>
      <c r="L165" s="67" t="s">
        <v>8</v>
      </c>
      <c r="M165" s="68">
        <f>SUM(M159:M164)</f>
        <v>21960859.640000001</v>
      </c>
    </row>
    <row r="166" spans="1:16" s="1" customFormat="1" ht="45" x14ac:dyDescent="0.25">
      <c r="A166" s="119">
        <v>2</v>
      </c>
      <c r="B166" s="119">
        <v>560020</v>
      </c>
      <c r="C166" s="139" t="s">
        <v>306</v>
      </c>
      <c r="D166" s="46">
        <v>44530</v>
      </c>
      <c r="E166" s="52" t="s">
        <v>13</v>
      </c>
      <c r="F166" s="45">
        <v>151300</v>
      </c>
      <c r="G166" s="54"/>
      <c r="H166" s="54">
        <v>160</v>
      </c>
      <c r="I166" s="54" t="s">
        <v>238</v>
      </c>
      <c r="J166" s="54" t="s">
        <v>241</v>
      </c>
      <c r="K166" s="45">
        <v>1</v>
      </c>
      <c r="L166" s="48">
        <v>4273447.87</v>
      </c>
      <c r="M166" s="47">
        <v>4273447.87</v>
      </c>
    </row>
    <row r="167" spans="1:16" s="1" customFormat="1" ht="45" x14ac:dyDescent="0.25">
      <c r="A167" s="120"/>
      <c r="B167" s="120"/>
      <c r="C167" s="140"/>
      <c r="D167" s="46">
        <v>44530</v>
      </c>
      <c r="E167" s="52" t="s">
        <v>14</v>
      </c>
      <c r="F167" s="45" t="s">
        <v>242</v>
      </c>
      <c r="G167" s="54"/>
      <c r="H167" s="54">
        <v>160</v>
      </c>
      <c r="I167" s="54" t="s">
        <v>243</v>
      </c>
      <c r="J167" s="54" t="s">
        <v>241</v>
      </c>
      <c r="K167" s="45">
        <v>1</v>
      </c>
      <c r="L167" s="48">
        <v>10200000</v>
      </c>
      <c r="M167" s="47">
        <v>10200000</v>
      </c>
    </row>
    <row r="168" spans="1:16" s="1" customFormat="1" ht="45" x14ac:dyDescent="0.25">
      <c r="A168" s="138"/>
      <c r="B168" s="138"/>
      <c r="C168" s="141"/>
      <c r="D168" s="46">
        <v>44530</v>
      </c>
      <c r="E168" s="52" t="s">
        <v>424</v>
      </c>
      <c r="F168" s="45" t="s">
        <v>249</v>
      </c>
      <c r="G168" s="54"/>
      <c r="H168" s="54">
        <v>160</v>
      </c>
      <c r="I168" s="54" t="s">
        <v>238</v>
      </c>
      <c r="J168" s="54" t="s">
        <v>241</v>
      </c>
      <c r="K168" s="45">
        <v>1</v>
      </c>
      <c r="L168" s="48">
        <v>4455416.67</v>
      </c>
      <c r="M168" s="47">
        <v>4455416.67</v>
      </c>
    </row>
    <row r="169" spans="1:16" s="1" customFormat="1" ht="14.45" customHeight="1" x14ac:dyDescent="0.25">
      <c r="A169" s="135" t="s">
        <v>288</v>
      </c>
      <c r="B169" s="136"/>
      <c r="C169" s="136"/>
      <c r="D169" s="136"/>
      <c r="E169" s="136"/>
      <c r="F169" s="136"/>
      <c r="G169" s="136"/>
      <c r="H169" s="136"/>
      <c r="I169" s="136"/>
      <c r="J169" s="137"/>
      <c r="K169" s="66">
        <f>SUM(K166:K168)</f>
        <v>3</v>
      </c>
      <c r="L169" s="67" t="s">
        <v>8</v>
      </c>
      <c r="M169" s="68">
        <f>SUM(M166:M168)</f>
        <v>18928864.539999999</v>
      </c>
    </row>
    <row r="170" spans="1:16" s="1" customFormat="1" ht="60" x14ac:dyDescent="0.25">
      <c r="A170" s="119">
        <v>3</v>
      </c>
      <c r="B170" s="119">
        <v>560023</v>
      </c>
      <c r="C170" s="112" t="s">
        <v>307</v>
      </c>
      <c r="D170" s="46">
        <v>44530</v>
      </c>
      <c r="E170" s="52" t="s">
        <v>15</v>
      </c>
      <c r="F170" s="45">
        <v>330780</v>
      </c>
      <c r="G170" s="54" t="s">
        <v>268</v>
      </c>
      <c r="H170" s="54">
        <v>186</v>
      </c>
      <c r="I170" s="54" t="s">
        <v>238</v>
      </c>
      <c r="J170" s="54" t="s">
        <v>244</v>
      </c>
      <c r="K170" s="45">
        <v>2</v>
      </c>
      <c r="L170" s="48">
        <v>304332.33</v>
      </c>
      <c r="M170" s="47">
        <v>608664.66</v>
      </c>
    </row>
    <row r="171" spans="1:16" s="1" customFormat="1" ht="45" x14ac:dyDescent="0.25">
      <c r="A171" s="120"/>
      <c r="B171" s="120"/>
      <c r="C171" s="113"/>
      <c r="D171" s="46">
        <v>44530</v>
      </c>
      <c r="E171" s="52" t="s">
        <v>16</v>
      </c>
      <c r="F171" s="45">
        <v>261720</v>
      </c>
      <c r="G171" s="54" t="s">
        <v>268</v>
      </c>
      <c r="H171" s="54">
        <v>186</v>
      </c>
      <c r="I171" s="54" t="s">
        <v>238</v>
      </c>
      <c r="J171" s="54" t="s">
        <v>245</v>
      </c>
      <c r="K171" s="45">
        <v>1</v>
      </c>
      <c r="L171" s="48">
        <v>781666.67</v>
      </c>
      <c r="M171" s="47">
        <v>781666.67</v>
      </c>
    </row>
    <row r="172" spans="1:16" s="1" customFormat="1" ht="60" x14ac:dyDescent="0.25">
      <c r="A172" s="120"/>
      <c r="B172" s="120"/>
      <c r="C172" s="113"/>
      <c r="D172" s="46">
        <v>44530</v>
      </c>
      <c r="E172" s="52" t="s">
        <v>17</v>
      </c>
      <c r="F172" s="45">
        <v>260250</v>
      </c>
      <c r="G172" s="54" t="s">
        <v>268</v>
      </c>
      <c r="H172" s="54">
        <v>186</v>
      </c>
      <c r="I172" s="54" t="s">
        <v>238</v>
      </c>
      <c r="J172" s="54" t="s">
        <v>244</v>
      </c>
      <c r="K172" s="45">
        <v>3</v>
      </c>
      <c r="L172" s="48">
        <v>4733333.33</v>
      </c>
      <c r="M172" s="47">
        <f>L172*K172</f>
        <v>14199999.99</v>
      </c>
    </row>
    <row r="173" spans="1:16" s="1" customFormat="1" ht="45" x14ac:dyDescent="0.25">
      <c r="A173" s="138"/>
      <c r="B173" s="138"/>
      <c r="C173" s="114"/>
      <c r="D173" s="46">
        <v>44530</v>
      </c>
      <c r="E173" s="52" t="s">
        <v>18</v>
      </c>
      <c r="F173" s="45">
        <v>266430</v>
      </c>
      <c r="G173" s="54" t="s">
        <v>268</v>
      </c>
      <c r="H173" s="54">
        <v>186</v>
      </c>
      <c r="I173" s="54" t="s">
        <v>238</v>
      </c>
      <c r="J173" s="54" t="s">
        <v>246</v>
      </c>
      <c r="K173" s="45">
        <v>1</v>
      </c>
      <c r="L173" s="48">
        <v>108833.33</v>
      </c>
      <c r="M173" s="47">
        <v>108833.33</v>
      </c>
    </row>
    <row r="174" spans="1:16" s="1" customFormat="1" ht="14.45" customHeight="1" x14ac:dyDescent="0.25">
      <c r="A174" s="135" t="s">
        <v>288</v>
      </c>
      <c r="B174" s="136"/>
      <c r="C174" s="136"/>
      <c r="D174" s="136"/>
      <c r="E174" s="136"/>
      <c r="F174" s="136"/>
      <c r="G174" s="136"/>
      <c r="H174" s="136"/>
      <c r="I174" s="136"/>
      <c r="J174" s="137"/>
      <c r="K174" s="66">
        <f>SUM(K170:K173)</f>
        <v>7</v>
      </c>
      <c r="L174" s="67" t="s">
        <v>8</v>
      </c>
      <c r="M174" s="68">
        <f>SUM(M170:M173)</f>
        <v>15699164.65</v>
      </c>
    </row>
    <row r="175" spans="1:16" s="1" customFormat="1" ht="80.25" customHeight="1" x14ac:dyDescent="0.25">
      <c r="A175" s="97">
        <v>4</v>
      </c>
      <c r="B175" s="97">
        <v>560035</v>
      </c>
      <c r="C175" s="54" t="s">
        <v>283</v>
      </c>
      <c r="D175" s="46">
        <v>44530</v>
      </c>
      <c r="E175" s="52" t="s">
        <v>12</v>
      </c>
      <c r="F175" s="45">
        <v>291830</v>
      </c>
      <c r="G175" s="54" t="s">
        <v>247</v>
      </c>
      <c r="H175" s="54"/>
      <c r="I175" s="54" t="s">
        <v>237</v>
      </c>
      <c r="J175" s="54" t="s">
        <v>248</v>
      </c>
      <c r="K175" s="45">
        <v>1</v>
      </c>
      <c r="L175" s="48">
        <v>436408.33</v>
      </c>
      <c r="M175" s="48">
        <v>436408.33</v>
      </c>
      <c r="N175" s="3"/>
      <c r="O175" s="3"/>
      <c r="P175" s="3"/>
    </row>
    <row r="176" spans="1:16" s="1" customFormat="1" x14ac:dyDescent="0.25">
      <c r="A176" s="135" t="s">
        <v>288</v>
      </c>
      <c r="B176" s="136"/>
      <c r="C176" s="136"/>
      <c r="D176" s="136"/>
      <c r="E176" s="136"/>
      <c r="F176" s="136"/>
      <c r="G176" s="136"/>
      <c r="H176" s="136"/>
      <c r="I176" s="136"/>
      <c r="J176" s="137"/>
      <c r="K176" s="66">
        <v>1</v>
      </c>
      <c r="L176" s="67" t="s">
        <v>8</v>
      </c>
      <c r="M176" s="68">
        <f>M175</f>
        <v>436408.33</v>
      </c>
    </row>
    <row r="177" spans="1:15" s="1" customFormat="1" ht="72.75" customHeight="1" x14ac:dyDescent="0.25">
      <c r="A177" s="97">
        <v>5</v>
      </c>
      <c r="B177" s="97">
        <v>560058</v>
      </c>
      <c r="C177" s="54" t="s">
        <v>289</v>
      </c>
      <c r="D177" s="46">
        <v>44530</v>
      </c>
      <c r="E177" s="53" t="s">
        <v>9</v>
      </c>
      <c r="F177" s="49">
        <v>253700</v>
      </c>
      <c r="G177" s="55" t="s">
        <v>250</v>
      </c>
      <c r="H177" s="55"/>
      <c r="I177" s="55" t="s">
        <v>237</v>
      </c>
      <c r="J177" s="55" t="s">
        <v>253</v>
      </c>
      <c r="K177" s="49">
        <v>3</v>
      </c>
      <c r="L177" s="50">
        <v>562166.67000000004</v>
      </c>
      <c r="M177" s="50">
        <v>1686500.01</v>
      </c>
    </row>
    <row r="178" spans="1:15" s="1" customFormat="1" x14ac:dyDescent="0.25">
      <c r="A178" s="135" t="s">
        <v>288</v>
      </c>
      <c r="B178" s="136"/>
      <c r="C178" s="136"/>
      <c r="D178" s="136"/>
      <c r="E178" s="136"/>
      <c r="F178" s="136"/>
      <c r="G178" s="136"/>
      <c r="H178" s="136"/>
      <c r="I178" s="136"/>
      <c r="J178" s="137"/>
      <c r="K178" s="66">
        <f>SUM(K177:K177)</f>
        <v>3</v>
      </c>
      <c r="L178" s="67" t="s">
        <v>8</v>
      </c>
      <c r="M178" s="68">
        <f>SUM(M177:M177)</f>
        <v>1686500.01</v>
      </c>
    </row>
    <row r="179" spans="1:15" s="1" customFormat="1" ht="45" x14ac:dyDescent="0.25">
      <c r="A179" s="119">
        <v>6</v>
      </c>
      <c r="B179" s="119">
        <v>560065</v>
      </c>
      <c r="C179" s="112" t="s">
        <v>290</v>
      </c>
      <c r="D179" s="46">
        <v>44530</v>
      </c>
      <c r="E179" s="52" t="s">
        <v>87</v>
      </c>
      <c r="F179" s="45">
        <v>157530</v>
      </c>
      <c r="G179" s="54" t="s">
        <v>254</v>
      </c>
      <c r="H179" s="54"/>
      <c r="I179" s="54" t="s">
        <v>243</v>
      </c>
      <c r="J179" s="54" t="s">
        <v>251</v>
      </c>
      <c r="K179" s="45">
        <v>1</v>
      </c>
      <c r="L179" s="48">
        <v>198353.33</v>
      </c>
      <c r="M179" s="47">
        <v>198353.33</v>
      </c>
    </row>
    <row r="180" spans="1:15" s="1" customFormat="1" ht="45" x14ac:dyDescent="0.25">
      <c r="A180" s="138"/>
      <c r="B180" s="138"/>
      <c r="C180" s="114"/>
      <c r="D180" s="46">
        <v>44530</v>
      </c>
      <c r="E180" s="90" t="s">
        <v>392</v>
      </c>
      <c r="F180" s="45">
        <v>217380</v>
      </c>
      <c r="G180" s="54" t="s">
        <v>252</v>
      </c>
      <c r="H180" s="54"/>
      <c r="I180" s="54" t="s">
        <v>237</v>
      </c>
      <c r="J180" s="54" t="s">
        <v>251</v>
      </c>
      <c r="K180" s="45">
        <v>1</v>
      </c>
      <c r="L180" s="48">
        <v>406916.67</v>
      </c>
      <c r="M180" s="48">
        <v>406916.67</v>
      </c>
      <c r="N180" s="3"/>
      <c r="O180" s="3"/>
    </row>
    <row r="181" spans="1:15" s="1" customFormat="1" x14ac:dyDescent="0.25">
      <c r="A181" s="135" t="s">
        <v>288</v>
      </c>
      <c r="B181" s="136"/>
      <c r="C181" s="136"/>
      <c r="D181" s="136"/>
      <c r="E181" s="136"/>
      <c r="F181" s="136"/>
      <c r="G181" s="136"/>
      <c r="H181" s="136"/>
      <c r="I181" s="136"/>
      <c r="J181" s="137"/>
      <c r="K181" s="66">
        <f>SUM(K179:K180)</f>
        <v>2</v>
      </c>
      <c r="L181" s="67" t="s">
        <v>8</v>
      </c>
      <c r="M181" s="68">
        <f>SUM(M179:M180)</f>
        <v>605270</v>
      </c>
    </row>
    <row r="182" spans="1:15" s="1" customFormat="1" ht="45" x14ac:dyDescent="0.25">
      <c r="A182" s="119">
        <v>7</v>
      </c>
      <c r="B182" s="119">
        <v>560067</v>
      </c>
      <c r="C182" s="112" t="s">
        <v>309</v>
      </c>
      <c r="D182" s="46">
        <v>44530</v>
      </c>
      <c r="E182" s="52" t="s">
        <v>20</v>
      </c>
      <c r="F182" s="45">
        <v>253700</v>
      </c>
      <c r="G182" s="54" t="s">
        <v>255</v>
      </c>
      <c r="H182" s="54"/>
      <c r="I182" s="54" t="s">
        <v>237</v>
      </c>
      <c r="J182" s="54" t="s">
        <v>253</v>
      </c>
      <c r="K182" s="45">
        <v>1</v>
      </c>
      <c r="L182" s="47">
        <v>525000</v>
      </c>
      <c r="M182" s="47">
        <v>525000</v>
      </c>
    </row>
    <row r="183" spans="1:15" s="1" customFormat="1" ht="45" x14ac:dyDescent="0.25">
      <c r="A183" s="138"/>
      <c r="B183" s="138"/>
      <c r="C183" s="114"/>
      <c r="D183" s="46">
        <v>44530</v>
      </c>
      <c r="E183" s="52" t="s">
        <v>101</v>
      </c>
      <c r="F183" s="45">
        <v>162290</v>
      </c>
      <c r="G183" s="54" t="s">
        <v>255</v>
      </c>
      <c r="H183" s="54">
        <v>15</v>
      </c>
      <c r="I183" s="54" t="s">
        <v>237</v>
      </c>
      <c r="J183" s="54" t="s">
        <v>253</v>
      </c>
      <c r="K183" s="45">
        <v>1</v>
      </c>
      <c r="L183" s="47">
        <v>496000</v>
      </c>
      <c r="M183" s="57">
        <v>496000</v>
      </c>
    </row>
    <row r="184" spans="1:15" s="1" customFormat="1" x14ac:dyDescent="0.25">
      <c r="A184" s="135" t="s">
        <v>288</v>
      </c>
      <c r="B184" s="136"/>
      <c r="C184" s="136"/>
      <c r="D184" s="136"/>
      <c r="E184" s="136"/>
      <c r="F184" s="136"/>
      <c r="G184" s="136"/>
      <c r="H184" s="136"/>
      <c r="I184" s="136"/>
      <c r="J184" s="137"/>
      <c r="K184" s="66">
        <f>SUM(K182:K183)</f>
        <v>2</v>
      </c>
      <c r="L184" s="66" t="s">
        <v>8</v>
      </c>
      <c r="M184" s="68">
        <f>SUM(M182:M183)</f>
        <v>1021000</v>
      </c>
    </row>
    <row r="185" spans="1:15" s="1" customFormat="1" ht="45" x14ac:dyDescent="0.25">
      <c r="A185" s="119">
        <v>8</v>
      </c>
      <c r="B185" s="119">
        <v>560071</v>
      </c>
      <c r="C185" s="112" t="s">
        <v>293</v>
      </c>
      <c r="D185" s="46">
        <v>44530</v>
      </c>
      <c r="E185" s="53" t="s">
        <v>102</v>
      </c>
      <c r="F185" s="49">
        <v>261550</v>
      </c>
      <c r="G185" s="55" t="s">
        <v>264</v>
      </c>
      <c r="H185" s="55"/>
      <c r="I185" s="55" t="s">
        <v>237</v>
      </c>
      <c r="J185" s="55" t="s">
        <v>256</v>
      </c>
      <c r="K185" s="49">
        <v>1</v>
      </c>
      <c r="L185" s="50">
        <v>1761666</v>
      </c>
      <c r="M185" s="50">
        <v>1761666</v>
      </c>
    </row>
    <row r="186" spans="1:15" s="1" customFormat="1" ht="45" x14ac:dyDescent="0.25">
      <c r="A186" s="138"/>
      <c r="B186" s="138"/>
      <c r="C186" s="114"/>
      <c r="D186" s="46">
        <v>44530</v>
      </c>
      <c r="E186" s="52" t="s">
        <v>108</v>
      </c>
      <c r="F186" s="45">
        <v>150480</v>
      </c>
      <c r="G186" s="55" t="s">
        <v>432</v>
      </c>
      <c r="H186" s="54"/>
      <c r="I186" s="54" t="s">
        <v>238</v>
      </c>
      <c r="J186" s="55" t="s">
        <v>257</v>
      </c>
      <c r="K186" s="45">
        <v>1</v>
      </c>
      <c r="L186" s="47">
        <v>678666</v>
      </c>
      <c r="M186" s="47">
        <v>678666</v>
      </c>
    </row>
    <row r="187" spans="1:15" s="1" customFormat="1" ht="15" customHeight="1" x14ac:dyDescent="0.25">
      <c r="A187" s="147" t="s">
        <v>288</v>
      </c>
      <c r="B187" s="148"/>
      <c r="C187" s="148"/>
      <c r="D187" s="148"/>
      <c r="E187" s="148"/>
      <c r="F187" s="148"/>
      <c r="G187" s="148"/>
      <c r="H187" s="148"/>
      <c r="I187" s="148"/>
      <c r="J187" s="149"/>
      <c r="K187" s="66">
        <f>SUM(K185:K186)</f>
        <v>2</v>
      </c>
      <c r="L187" s="67" t="s">
        <v>8</v>
      </c>
      <c r="M187" s="68">
        <f>SUM(M185:M186)</f>
        <v>2440332</v>
      </c>
    </row>
    <row r="188" spans="1:15" s="1" customFormat="1" ht="60" customHeight="1" x14ac:dyDescent="0.25">
      <c r="A188" s="119">
        <v>9</v>
      </c>
      <c r="B188" s="119">
        <v>560072</v>
      </c>
      <c r="C188" s="112" t="s">
        <v>294</v>
      </c>
      <c r="D188" s="46">
        <v>44530</v>
      </c>
      <c r="E188" s="52" t="s">
        <v>19</v>
      </c>
      <c r="F188" s="45">
        <v>191160</v>
      </c>
      <c r="G188" s="54" t="s">
        <v>258</v>
      </c>
      <c r="H188" s="54">
        <v>90</v>
      </c>
      <c r="I188" s="54" t="s">
        <v>237</v>
      </c>
      <c r="J188" s="54" t="s">
        <v>246</v>
      </c>
      <c r="K188" s="45">
        <v>1</v>
      </c>
      <c r="L188" s="48">
        <v>3706000</v>
      </c>
      <c r="M188" s="47">
        <v>3706000</v>
      </c>
    </row>
    <row r="189" spans="1:15" s="1" customFormat="1" ht="45" x14ac:dyDescent="0.25">
      <c r="A189" s="120"/>
      <c r="B189" s="120"/>
      <c r="C189" s="113"/>
      <c r="D189" s="46">
        <v>44530</v>
      </c>
      <c r="E189" s="52" t="s">
        <v>20</v>
      </c>
      <c r="F189" s="45">
        <v>253700</v>
      </c>
      <c r="G189" s="54" t="s">
        <v>259</v>
      </c>
      <c r="H189" s="54"/>
      <c r="I189" s="54" t="s">
        <v>237</v>
      </c>
      <c r="J189" s="54" t="s">
        <v>251</v>
      </c>
      <c r="K189" s="45">
        <v>1</v>
      </c>
      <c r="L189" s="48">
        <v>267960</v>
      </c>
      <c r="M189" s="47">
        <v>267960</v>
      </c>
    </row>
    <row r="190" spans="1:15" s="1" customFormat="1" ht="45" x14ac:dyDescent="0.25">
      <c r="A190" s="120"/>
      <c r="B190" s="120"/>
      <c r="C190" s="113"/>
      <c r="D190" s="46">
        <v>44530</v>
      </c>
      <c r="E190" s="52" t="s">
        <v>21</v>
      </c>
      <c r="F190" s="45">
        <v>253700</v>
      </c>
      <c r="G190" s="54" t="s">
        <v>260</v>
      </c>
      <c r="H190" s="54">
        <v>24</v>
      </c>
      <c r="I190" s="54" t="s">
        <v>237</v>
      </c>
      <c r="J190" s="54" t="s">
        <v>253</v>
      </c>
      <c r="K190" s="45">
        <v>1</v>
      </c>
      <c r="L190" s="48">
        <v>531933</v>
      </c>
      <c r="M190" s="47">
        <v>531933</v>
      </c>
    </row>
    <row r="191" spans="1:15" s="1" customFormat="1" ht="60" x14ac:dyDescent="0.25">
      <c r="A191" s="120"/>
      <c r="B191" s="120"/>
      <c r="C191" s="113"/>
      <c r="D191" s="46">
        <v>44530</v>
      </c>
      <c r="E191" s="52" t="s">
        <v>22</v>
      </c>
      <c r="F191" s="45">
        <v>119540</v>
      </c>
      <c r="G191" s="54" t="s">
        <v>261</v>
      </c>
      <c r="H191" s="54">
        <v>2</v>
      </c>
      <c r="I191" s="54" t="s">
        <v>262</v>
      </c>
      <c r="J191" s="54" t="s">
        <v>263</v>
      </c>
      <c r="K191" s="45">
        <v>1</v>
      </c>
      <c r="L191" s="48">
        <v>741785</v>
      </c>
      <c r="M191" s="47">
        <v>741785</v>
      </c>
    </row>
    <row r="192" spans="1:15" s="1" customFormat="1" ht="60" x14ac:dyDescent="0.25">
      <c r="A192" s="120"/>
      <c r="B192" s="120"/>
      <c r="C192" s="113"/>
      <c r="D192" s="46">
        <v>44530</v>
      </c>
      <c r="E192" s="52" t="s">
        <v>23</v>
      </c>
      <c r="F192" s="45">
        <v>261550</v>
      </c>
      <c r="G192" s="54" t="s">
        <v>264</v>
      </c>
      <c r="H192" s="54"/>
      <c r="I192" s="54" t="s">
        <v>262</v>
      </c>
      <c r="J192" s="54" t="s">
        <v>251</v>
      </c>
      <c r="K192" s="45">
        <v>1</v>
      </c>
      <c r="L192" s="48">
        <v>1681334.76</v>
      </c>
      <c r="M192" s="47">
        <v>1681334.76</v>
      </c>
    </row>
    <row r="193" spans="1:14" s="1" customFormat="1" ht="60" x14ac:dyDescent="0.25">
      <c r="A193" s="138"/>
      <c r="B193" s="138"/>
      <c r="C193" s="114"/>
      <c r="D193" s="46">
        <v>44530</v>
      </c>
      <c r="E193" s="52" t="s">
        <v>24</v>
      </c>
      <c r="F193" s="45">
        <v>156870</v>
      </c>
      <c r="G193" s="54" t="s">
        <v>265</v>
      </c>
      <c r="H193" s="54"/>
      <c r="I193" s="54" t="s">
        <v>262</v>
      </c>
      <c r="J193" s="54" t="s">
        <v>251</v>
      </c>
      <c r="K193" s="45">
        <v>3</v>
      </c>
      <c r="L193" s="48">
        <v>232250</v>
      </c>
      <c r="M193" s="47">
        <v>696750</v>
      </c>
    </row>
    <row r="194" spans="1:14" s="1" customFormat="1" ht="15" customHeight="1" x14ac:dyDescent="0.25">
      <c r="A194" s="147" t="s">
        <v>288</v>
      </c>
      <c r="B194" s="148"/>
      <c r="C194" s="148"/>
      <c r="D194" s="148"/>
      <c r="E194" s="148"/>
      <c r="F194" s="148"/>
      <c r="G194" s="148"/>
      <c r="H194" s="148"/>
      <c r="I194" s="148"/>
      <c r="J194" s="149"/>
      <c r="K194" s="66">
        <f>SUM(K188:K193)</f>
        <v>8</v>
      </c>
      <c r="L194" s="67" t="s">
        <v>8</v>
      </c>
      <c r="M194" s="68">
        <f>SUM(M188:M193)</f>
        <v>7625762.7599999998</v>
      </c>
    </row>
    <row r="195" spans="1:14" s="1" customFormat="1" ht="60" customHeight="1" x14ac:dyDescent="0.25">
      <c r="A195" s="119">
        <v>10</v>
      </c>
      <c r="B195" s="119">
        <v>560080</v>
      </c>
      <c r="C195" s="112" t="s">
        <v>313</v>
      </c>
      <c r="D195" s="46">
        <v>44530</v>
      </c>
      <c r="E195" s="52" t="s">
        <v>10</v>
      </c>
      <c r="F195" s="45" t="s">
        <v>266</v>
      </c>
      <c r="G195" s="54" t="s">
        <v>260</v>
      </c>
      <c r="H195" s="54">
        <v>27</v>
      </c>
      <c r="I195" s="54" t="s">
        <v>237</v>
      </c>
      <c r="J195" s="54" t="s">
        <v>253</v>
      </c>
      <c r="K195" s="45">
        <v>1</v>
      </c>
      <c r="L195" s="47">
        <v>6811533.3300000001</v>
      </c>
      <c r="M195" s="47">
        <v>6811533.3300000001</v>
      </c>
    </row>
    <row r="196" spans="1:14" s="1" customFormat="1" ht="45" x14ac:dyDescent="0.25">
      <c r="A196" s="138"/>
      <c r="B196" s="138"/>
      <c r="C196" s="114"/>
      <c r="D196" s="46">
        <v>44530</v>
      </c>
      <c r="E196" s="52" t="s">
        <v>11</v>
      </c>
      <c r="F196" s="45" t="s">
        <v>267</v>
      </c>
      <c r="G196" s="54" t="s">
        <v>260</v>
      </c>
      <c r="H196" s="54">
        <v>27</v>
      </c>
      <c r="I196" s="54" t="s">
        <v>237</v>
      </c>
      <c r="J196" s="54" t="s">
        <v>253</v>
      </c>
      <c r="K196" s="45">
        <v>1</v>
      </c>
      <c r="L196" s="47">
        <v>6095510.8899999997</v>
      </c>
      <c r="M196" s="47">
        <v>6095510.8899999997</v>
      </c>
    </row>
    <row r="197" spans="1:14" s="1" customFormat="1" x14ac:dyDescent="0.25">
      <c r="A197" s="147" t="s">
        <v>288</v>
      </c>
      <c r="B197" s="148"/>
      <c r="C197" s="148"/>
      <c r="D197" s="148"/>
      <c r="E197" s="148"/>
      <c r="F197" s="148"/>
      <c r="G197" s="148"/>
      <c r="H197" s="148"/>
      <c r="I197" s="148"/>
      <c r="J197" s="149"/>
      <c r="K197" s="66">
        <f>SUM(K195:K196)</f>
        <v>2</v>
      </c>
      <c r="L197" s="67" t="s">
        <v>8</v>
      </c>
      <c r="M197" s="68">
        <f>SUM(M195:M196)</f>
        <v>12907044.219999999</v>
      </c>
    </row>
    <row r="198" spans="1:14" s="1" customFormat="1" ht="60" customHeight="1" x14ac:dyDescent="0.25">
      <c r="A198" s="119">
        <v>11</v>
      </c>
      <c r="B198" s="119">
        <v>560083</v>
      </c>
      <c r="C198" s="112" t="s">
        <v>314</v>
      </c>
      <c r="D198" s="46">
        <v>44530</v>
      </c>
      <c r="E198" s="52" t="s">
        <v>421</v>
      </c>
      <c r="F198" s="45">
        <v>261740</v>
      </c>
      <c r="G198" s="54"/>
      <c r="H198" s="54"/>
      <c r="I198" s="54" t="s">
        <v>238</v>
      </c>
      <c r="J198" s="54" t="s">
        <v>251</v>
      </c>
      <c r="K198" s="45">
        <v>1</v>
      </c>
      <c r="L198" s="48">
        <v>1563333.33</v>
      </c>
      <c r="M198" s="48">
        <v>1563333.33</v>
      </c>
    </row>
    <row r="199" spans="1:14" s="1" customFormat="1" ht="45" x14ac:dyDescent="0.25">
      <c r="A199" s="120"/>
      <c r="B199" s="120"/>
      <c r="C199" s="113"/>
      <c r="D199" s="46">
        <v>44530</v>
      </c>
      <c r="E199" s="52" t="s">
        <v>103</v>
      </c>
      <c r="F199" s="45">
        <v>261530</v>
      </c>
      <c r="G199" s="54"/>
      <c r="H199" s="54"/>
      <c r="I199" s="54" t="s">
        <v>238</v>
      </c>
      <c r="J199" s="54" t="s">
        <v>251</v>
      </c>
      <c r="K199" s="45">
        <v>1</v>
      </c>
      <c r="L199" s="48">
        <v>1120083.33</v>
      </c>
      <c r="M199" s="48">
        <v>1120083.33</v>
      </c>
    </row>
    <row r="200" spans="1:14" s="1" customFormat="1" ht="48.75" customHeight="1" x14ac:dyDescent="0.25">
      <c r="A200" s="138"/>
      <c r="B200" s="138"/>
      <c r="C200" s="114"/>
      <c r="D200" s="46">
        <v>44530</v>
      </c>
      <c r="E200" s="52" t="s">
        <v>104</v>
      </c>
      <c r="F200" s="45">
        <v>261550</v>
      </c>
      <c r="G200" s="54"/>
      <c r="H200" s="54"/>
      <c r="I200" s="54" t="s">
        <v>237</v>
      </c>
      <c r="J200" s="54" t="s">
        <v>251</v>
      </c>
      <c r="K200" s="45">
        <v>1</v>
      </c>
      <c r="L200" s="48">
        <v>1953333.33</v>
      </c>
      <c r="M200" s="48">
        <v>1953333.33</v>
      </c>
    </row>
    <row r="201" spans="1:14" s="1" customFormat="1" x14ac:dyDescent="0.25">
      <c r="A201" s="147" t="s">
        <v>288</v>
      </c>
      <c r="B201" s="148"/>
      <c r="C201" s="148"/>
      <c r="D201" s="148"/>
      <c r="E201" s="148"/>
      <c r="F201" s="148"/>
      <c r="G201" s="148"/>
      <c r="H201" s="148"/>
      <c r="I201" s="148"/>
      <c r="J201" s="149"/>
      <c r="K201" s="66">
        <f>SUM(K198:K200)</f>
        <v>3</v>
      </c>
      <c r="L201" s="66" t="s">
        <v>8</v>
      </c>
      <c r="M201" s="68">
        <f>SUM(M198:M200)</f>
        <v>4636749.99</v>
      </c>
    </row>
    <row r="202" spans="1:14" s="1" customFormat="1" ht="157.5" customHeight="1" x14ac:dyDescent="0.25">
      <c r="A202" s="97">
        <v>12</v>
      </c>
      <c r="B202" s="97">
        <v>560085</v>
      </c>
      <c r="C202" s="58" t="s">
        <v>295</v>
      </c>
      <c r="D202" s="46">
        <v>44530</v>
      </c>
      <c r="E202" s="52" t="s">
        <v>89</v>
      </c>
      <c r="F202" s="45">
        <v>191220</v>
      </c>
      <c r="G202" s="54"/>
      <c r="H202" s="54"/>
      <c r="I202" s="54" t="s">
        <v>262</v>
      </c>
      <c r="J202" s="54" t="s">
        <v>251</v>
      </c>
      <c r="K202" s="45">
        <v>1</v>
      </c>
      <c r="L202" s="48">
        <v>6410000</v>
      </c>
      <c r="M202" s="47">
        <v>6410000</v>
      </c>
    </row>
    <row r="203" spans="1:14" s="1" customFormat="1" x14ac:dyDescent="0.25">
      <c r="A203" s="147" t="s">
        <v>288</v>
      </c>
      <c r="B203" s="148"/>
      <c r="C203" s="148"/>
      <c r="D203" s="148"/>
      <c r="E203" s="148"/>
      <c r="F203" s="148"/>
      <c r="G203" s="148"/>
      <c r="H203" s="148"/>
      <c r="I203" s="148"/>
      <c r="J203" s="149"/>
      <c r="K203" s="66">
        <f>SUM(K202)</f>
        <v>1</v>
      </c>
      <c r="L203" s="67" t="s">
        <v>8</v>
      </c>
      <c r="M203" s="68">
        <f>SUM(M202)</f>
        <v>6410000</v>
      </c>
    </row>
    <row r="204" spans="1:14" s="1" customFormat="1" ht="73.5" customHeight="1" x14ac:dyDescent="0.25">
      <c r="A204" s="119">
        <v>13</v>
      </c>
      <c r="B204" s="119">
        <v>560267</v>
      </c>
      <c r="C204" s="112" t="s">
        <v>316</v>
      </c>
      <c r="D204" s="46">
        <v>44530</v>
      </c>
      <c r="E204" s="53" t="s">
        <v>422</v>
      </c>
      <c r="F204" s="49">
        <v>260250</v>
      </c>
      <c r="G204" s="55" t="s">
        <v>268</v>
      </c>
      <c r="H204" s="55"/>
      <c r="I204" s="55" t="s">
        <v>237</v>
      </c>
      <c r="J204" s="55" t="s">
        <v>253</v>
      </c>
      <c r="K204" s="49">
        <v>1</v>
      </c>
      <c r="L204" s="51">
        <v>5383333.3300000001</v>
      </c>
      <c r="M204" s="50">
        <v>5383333.3300000001</v>
      </c>
      <c r="N204" s="2"/>
    </row>
    <row r="205" spans="1:14" s="1" customFormat="1" ht="65.25" customHeight="1" x14ac:dyDescent="0.25">
      <c r="A205" s="138"/>
      <c r="B205" s="138"/>
      <c r="C205" s="114"/>
      <c r="D205" s="46">
        <v>44530</v>
      </c>
      <c r="E205" s="53" t="s">
        <v>423</v>
      </c>
      <c r="F205" s="49">
        <v>260250</v>
      </c>
      <c r="G205" s="55" t="s">
        <v>268</v>
      </c>
      <c r="H205" s="55"/>
      <c r="I205" s="55" t="s">
        <v>237</v>
      </c>
      <c r="J205" s="55" t="s">
        <v>253</v>
      </c>
      <c r="K205" s="49">
        <v>1</v>
      </c>
      <c r="L205" s="51">
        <v>4050000</v>
      </c>
      <c r="M205" s="50">
        <v>4050000</v>
      </c>
      <c r="N205" s="2"/>
    </row>
    <row r="206" spans="1:14" s="1" customFormat="1" x14ac:dyDescent="0.25">
      <c r="A206" s="147" t="s">
        <v>288</v>
      </c>
      <c r="B206" s="148"/>
      <c r="C206" s="148"/>
      <c r="D206" s="148"/>
      <c r="E206" s="148"/>
      <c r="F206" s="148"/>
      <c r="G206" s="148"/>
      <c r="H206" s="148"/>
      <c r="I206" s="148"/>
      <c r="J206" s="149"/>
      <c r="K206" s="66">
        <f>SUM(K204:K205)</f>
        <v>2</v>
      </c>
      <c r="L206" s="67" t="s">
        <v>8</v>
      </c>
      <c r="M206" s="68">
        <f>SUM(M204:M205)</f>
        <v>9433333.3300000001</v>
      </c>
      <c r="N206" s="2"/>
    </row>
    <row r="207" spans="1:14" s="1" customFormat="1" ht="119.25" customHeight="1" x14ac:dyDescent="0.25">
      <c r="A207" s="97">
        <v>14</v>
      </c>
      <c r="B207" s="97">
        <v>560268</v>
      </c>
      <c r="C207" s="58" t="s">
        <v>317</v>
      </c>
      <c r="D207" s="46">
        <v>44530</v>
      </c>
      <c r="E207" s="53" t="s">
        <v>90</v>
      </c>
      <c r="F207" s="49">
        <v>200690</v>
      </c>
      <c r="G207" s="55" t="s">
        <v>269</v>
      </c>
      <c r="H207" s="55">
        <v>40</v>
      </c>
      <c r="I207" s="55" t="s">
        <v>237</v>
      </c>
      <c r="J207" s="55" t="s">
        <v>246</v>
      </c>
      <c r="K207" s="49">
        <v>5</v>
      </c>
      <c r="L207" s="50">
        <v>495000</v>
      </c>
      <c r="M207" s="50">
        <v>2475000</v>
      </c>
    </row>
    <row r="208" spans="1:14" s="1" customFormat="1" ht="15" customHeight="1" x14ac:dyDescent="0.25">
      <c r="A208" s="147" t="s">
        <v>288</v>
      </c>
      <c r="B208" s="148"/>
      <c r="C208" s="148"/>
      <c r="D208" s="148"/>
      <c r="E208" s="148"/>
      <c r="F208" s="148"/>
      <c r="G208" s="148"/>
      <c r="H208" s="148"/>
      <c r="I208" s="148"/>
      <c r="J208" s="149"/>
      <c r="K208" s="66">
        <v>5</v>
      </c>
      <c r="L208" s="67" t="s">
        <v>8</v>
      </c>
      <c r="M208" s="68">
        <f>SUM(M207)</f>
        <v>2475000</v>
      </c>
    </row>
    <row r="209" spans="1:13" s="1" customFormat="1" ht="75" x14ac:dyDescent="0.25">
      <c r="A209" s="95">
        <v>15</v>
      </c>
      <c r="B209" s="95">
        <v>560032</v>
      </c>
      <c r="C209" s="92" t="s">
        <v>377</v>
      </c>
      <c r="D209" s="84">
        <v>44559</v>
      </c>
      <c r="E209" s="77" t="s">
        <v>376</v>
      </c>
      <c r="F209" s="78">
        <v>1</v>
      </c>
      <c r="G209" s="79" t="s">
        <v>431</v>
      </c>
      <c r="H209" s="79"/>
      <c r="I209" s="79" t="s">
        <v>238</v>
      </c>
      <c r="J209" s="79" t="s">
        <v>246</v>
      </c>
      <c r="K209" s="78">
        <v>1</v>
      </c>
      <c r="L209" s="80">
        <v>713333.33</v>
      </c>
      <c r="M209" s="80">
        <v>713333.33</v>
      </c>
    </row>
    <row r="210" spans="1:13" s="1" customFormat="1" ht="60" x14ac:dyDescent="0.25">
      <c r="A210" s="76"/>
      <c r="B210" s="76"/>
      <c r="C210" s="94"/>
      <c r="D210" s="84">
        <v>44559</v>
      </c>
      <c r="E210" s="53" t="s">
        <v>378</v>
      </c>
      <c r="F210" s="49">
        <v>1</v>
      </c>
      <c r="G210" s="79" t="s">
        <v>431</v>
      </c>
      <c r="H210" s="55"/>
      <c r="I210" s="55" t="s">
        <v>237</v>
      </c>
      <c r="J210" s="55" t="s">
        <v>246</v>
      </c>
      <c r="K210" s="49">
        <v>2</v>
      </c>
      <c r="L210" s="50">
        <v>873333.33</v>
      </c>
      <c r="M210" s="50">
        <v>1746666.66</v>
      </c>
    </row>
    <row r="211" spans="1:13" s="1" customFormat="1" ht="60" x14ac:dyDescent="0.25">
      <c r="A211" s="76"/>
      <c r="B211" s="76"/>
      <c r="C211" s="94"/>
      <c r="D211" s="84">
        <v>44559</v>
      </c>
      <c r="E211" s="53" t="s">
        <v>378</v>
      </c>
      <c r="F211" s="49">
        <v>1</v>
      </c>
      <c r="G211" s="79" t="s">
        <v>431</v>
      </c>
      <c r="H211" s="55"/>
      <c r="I211" s="55" t="s">
        <v>237</v>
      </c>
      <c r="J211" s="55" t="s">
        <v>246</v>
      </c>
      <c r="K211" s="49">
        <v>2</v>
      </c>
      <c r="L211" s="50">
        <v>275000</v>
      </c>
      <c r="M211" s="50">
        <v>550000</v>
      </c>
    </row>
    <row r="212" spans="1:13" s="1" customFormat="1" ht="60" x14ac:dyDescent="0.25">
      <c r="A212" s="76"/>
      <c r="B212" s="76"/>
      <c r="C212" s="94"/>
      <c r="D212" s="84">
        <v>44559</v>
      </c>
      <c r="E212" s="53" t="s">
        <v>378</v>
      </c>
      <c r="F212" s="49">
        <v>1</v>
      </c>
      <c r="G212" s="79" t="s">
        <v>431</v>
      </c>
      <c r="H212" s="55"/>
      <c r="I212" s="55" t="s">
        <v>237</v>
      </c>
      <c r="J212" s="55" t="s">
        <v>246</v>
      </c>
      <c r="K212" s="49">
        <v>4</v>
      </c>
      <c r="L212" s="50">
        <v>445000</v>
      </c>
      <c r="M212" s="50">
        <v>1780000</v>
      </c>
    </row>
    <row r="213" spans="1:13" s="1" customFormat="1" ht="45" x14ac:dyDescent="0.25">
      <c r="A213" s="76"/>
      <c r="B213" s="76"/>
      <c r="C213" s="94"/>
      <c r="D213" s="84">
        <v>44559</v>
      </c>
      <c r="E213" s="53" t="s">
        <v>379</v>
      </c>
      <c r="F213" s="49">
        <v>276070</v>
      </c>
      <c r="G213" s="79" t="s">
        <v>431</v>
      </c>
      <c r="H213" s="55"/>
      <c r="I213" s="55" t="s">
        <v>237</v>
      </c>
      <c r="J213" s="55" t="s">
        <v>246</v>
      </c>
      <c r="K213" s="49">
        <v>1</v>
      </c>
      <c r="L213" s="50">
        <v>3036666.67</v>
      </c>
      <c r="M213" s="50">
        <v>3036666.67</v>
      </c>
    </row>
    <row r="214" spans="1:13" s="1" customFormat="1" ht="45" x14ac:dyDescent="0.25">
      <c r="A214" s="76"/>
      <c r="B214" s="76"/>
      <c r="C214" s="94"/>
      <c r="D214" s="84">
        <v>44559</v>
      </c>
      <c r="E214" s="53" t="s">
        <v>380</v>
      </c>
      <c r="F214" s="49" t="s">
        <v>381</v>
      </c>
      <c r="G214" s="55" t="s">
        <v>260</v>
      </c>
      <c r="H214" s="55">
        <v>52</v>
      </c>
      <c r="I214" s="55" t="s">
        <v>237</v>
      </c>
      <c r="J214" s="55" t="s">
        <v>253</v>
      </c>
      <c r="K214" s="49">
        <v>1</v>
      </c>
      <c r="L214" s="50">
        <v>1607333.33</v>
      </c>
      <c r="M214" s="50">
        <v>1607333.33</v>
      </c>
    </row>
    <row r="215" spans="1:13" s="1" customFormat="1" ht="45" x14ac:dyDescent="0.25">
      <c r="A215" s="76"/>
      <c r="B215" s="76"/>
      <c r="C215" s="94"/>
      <c r="D215" s="84">
        <v>44559</v>
      </c>
      <c r="E215" s="53" t="s">
        <v>382</v>
      </c>
      <c r="F215" s="49" t="s">
        <v>383</v>
      </c>
      <c r="G215" s="55" t="s">
        <v>384</v>
      </c>
      <c r="H215" s="55"/>
      <c r="I215" s="55" t="s">
        <v>237</v>
      </c>
      <c r="J215" s="55" t="s">
        <v>385</v>
      </c>
      <c r="K215" s="49">
        <v>3</v>
      </c>
      <c r="L215" s="50">
        <v>547186.67000000004</v>
      </c>
      <c r="M215" s="50">
        <v>1641560.01</v>
      </c>
    </row>
    <row r="216" spans="1:13" s="1" customFormat="1" ht="75" x14ac:dyDescent="0.25">
      <c r="A216" s="76"/>
      <c r="B216" s="76"/>
      <c r="C216" s="94"/>
      <c r="D216" s="84">
        <v>44559</v>
      </c>
      <c r="E216" s="53" t="s">
        <v>386</v>
      </c>
      <c r="F216" s="49">
        <v>291830</v>
      </c>
      <c r="G216" s="55" t="s">
        <v>384</v>
      </c>
      <c r="H216" s="55"/>
      <c r="I216" s="55" t="s">
        <v>238</v>
      </c>
      <c r="J216" s="55" t="s">
        <v>385</v>
      </c>
      <c r="K216" s="49">
        <v>1</v>
      </c>
      <c r="L216" s="50">
        <v>393333.33</v>
      </c>
      <c r="M216" s="50">
        <v>393333.33</v>
      </c>
    </row>
    <row r="217" spans="1:13" s="1" customFormat="1" ht="45" x14ac:dyDescent="0.25">
      <c r="A217" s="76"/>
      <c r="B217" s="76"/>
      <c r="C217" s="94"/>
      <c r="D217" s="84">
        <v>44559</v>
      </c>
      <c r="E217" s="53" t="s">
        <v>387</v>
      </c>
      <c r="F217" s="49">
        <v>16</v>
      </c>
      <c r="G217" s="55" t="s">
        <v>388</v>
      </c>
      <c r="H217" s="55">
        <v>18</v>
      </c>
      <c r="I217" s="55" t="s">
        <v>237</v>
      </c>
      <c r="J217" s="55" t="s">
        <v>389</v>
      </c>
      <c r="K217" s="49">
        <v>2</v>
      </c>
      <c r="L217" s="50">
        <v>660000</v>
      </c>
      <c r="M217" s="50">
        <v>1320000</v>
      </c>
    </row>
    <row r="218" spans="1:13" s="1" customFormat="1" ht="45" x14ac:dyDescent="0.25">
      <c r="A218" s="83"/>
      <c r="B218" s="83"/>
      <c r="C218" s="93"/>
      <c r="D218" s="84">
        <v>44559</v>
      </c>
      <c r="E218" s="53" t="s">
        <v>390</v>
      </c>
      <c r="F218" s="49">
        <v>113880</v>
      </c>
      <c r="G218" s="55" t="s">
        <v>391</v>
      </c>
      <c r="H218" s="55"/>
      <c r="I218" s="55" t="s">
        <v>237</v>
      </c>
      <c r="J218" s="55" t="s">
        <v>385</v>
      </c>
      <c r="K218" s="49">
        <v>1</v>
      </c>
      <c r="L218" s="50">
        <v>7833333.3300000001</v>
      </c>
      <c r="M218" s="50">
        <v>7833333.3300000001</v>
      </c>
    </row>
    <row r="219" spans="1:13" s="1" customFormat="1" ht="22.5" customHeight="1" x14ac:dyDescent="0.25">
      <c r="A219" s="147" t="s">
        <v>288</v>
      </c>
      <c r="B219" s="148"/>
      <c r="C219" s="148"/>
      <c r="D219" s="148"/>
      <c r="E219" s="148"/>
      <c r="F219" s="148"/>
      <c r="G219" s="148"/>
      <c r="H219" s="148"/>
      <c r="I219" s="148"/>
      <c r="J219" s="149"/>
      <c r="K219" s="82">
        <f>SUM(K209:K218)</f>
        <v>18</v>
      </c>
      <c r="L219" s="67" t="s">
        <v>8</v>
      </c>
      <c r="M219" s="81">
        <f>SUM(M209:M218)</f>
        <v>20622226.66</v>
      </c>
    </row>
    <row r="220" spans="1:13" s="1" customFormat="1" ht="60" x14ac:dyDescent="0.25">
      <c r="A220" s="95">
        <v>16</v>
      </c>
      <c r="B220" s="98">
        <v>560055</v>
      </c>
      <c r="C220" s="88" t="s">
        <v>393</v>
      </c>
      <c r="D220" s="46">
        <v>44559</v>
      </c>
      <c r="E220" s="53" t="s">
        <v>20</v>
      </c>
      <c r="F220" s="49">
        <v>253700</v>
      </c>
      <c r="G220" s="55" t="s">
        <v>260</v>
      </c>
      <c r="H220" s="55">
        <v>11</v>
      </c>
      <c r="I220" s="55" t="s">
        <v>237</v>
      </c>
      <c r="J220" s="55" t="s">
        <v>253</v>
      </c>
      <c r="K220" s="49">
        <v>1</v>
      </c>
      <c r="L220" s="50">
        <v>562166.67000000004</v>
      </c>
      <c r="M220" s="50">
        <v>562166.67000000004</v>
      </c>
    </row>
    <row r="221" spans="1:13" s="1" customFormat="1" ht="45" x14ac:dyDescent="0.25">
      <c r="A221" s="76"/>
      <c r="B221" s="73"/>
      <c r="C221" s="86"/>
      <c r="D221" s="46">
        <v>44559</v>
      </c>
      <c r="E221" s="53" t="s">
        <v>394</v>
      </c>
      <c r="F221" s="49">
        <v>184270</v>
      </c>
      <c r="G221" s="55" t="s">
        <v>395</v>
      </c>
      <c r="H221" s="55"/>
      <c r="I221" s="55" t="s">
        <v>237</v>
      </c>
      <c r="J221" s="55" t="s">
        <v>246</v>
      </c>
      <c r="K221" s="49">
        <v>3</v>
      </c>
      <c r="L221" s="50">
        <v>231300</v>
      </c>
      <c r="M221" s="50">
        <v>693900</v>
      </c>
    </row>
    <row r="222" spans="1:13" s="1" customFormat="1" ht="45" x14ac:dyDescent="0.25">
      <c r="A222" s="83"/>
      <c r="B222" s="75"/>
      <c r="C222" s="87"/>
      <c r="D222" s="46">
        <v>44559</v>
      </c>
      <c r="E222" s="53" t="s">
        <v>101</v>
      </c>
      <c r="F222" s="49">
        <v>162210</v>
      </c>
      <c r="G222" s="55" t="s">
        <v>260</v>
      </c>
      <c r="H222" s="55">
        <v>11</v>
      </c>
      <c r="I222" s="55" t="s">
        <v>237</v>
      </c>
      <c r="J222" s="55" t="s">
        <v>253</v>
      </c>
      <c r="K222" s="49">
        <v>1</v>
      </c>
      <c r="L222" s="50">
        <v>615133.32999999996</v>
      </c>
      <c r="M222" s="50">
        <v>615133.32999999996</v>
      </c>
    </row>
    <row r="223" spans="1:13" s="1" customFormat="1" x14ac:dyDescent="0.25">
      <c r="A223" s="147" t="s">
        <v>288</v>
      </c>
      <c r="B223" s="148"/>
      <c r="C223" s="148"/>
      <c r="D223" s="148"/>
      <c r="E223" s="148"/>
      <c r="F223" s="148"/>
      <c r="G223" s="148"/>
      <c r="H223" s="148"/>
      <c r="I223" s="148"/>
      <c r="J223" s="149"/>
      <c r="K223" s="82">
        <f>SUM(K220:K222)</f>
        <v>5</v>
      </c>
      <c r="L223" s="67" t="s">
        <v>8</v>
      </c>
      <c r="M223" s="81">
        <f>SUM(M220:M222)</f>
        <v>1871200</v>
      </c>
    </row>
    <row r="224" spans="1:13" s="1" customFormat="1" ht="60" x14ac:dyDescent="0.25">
      <c r="A224" s="95">
        <v>17</v>
      </c>
      <c r="B224" s="85">
        <v>560061</v>
      </c>
      <c r="C224" s="92" t="s">
        <v>396</v>
      </c>
      <c r="D224" s="84">
        <v>44559</v>
      </c>
      <c r="E224" s="53" t="s">
        <v>397</v>
      </c>
      <c r="F224" s="49">
        <v>191160</v>
      </c>
      <c r="G224" s="55" t="s">
        <v>398</v>
      </c>
      <c r="H224" s="55">
        <v>6</v>
      </c>
      <c r="I224" s="55" t="s">
        <v>262</v>
      </c>
      <c r="J224" s="55" t="s">
        <v>246</v>
      </c>
      <c r="K224" s="49">
        <v>2</v>
      </c>
      <c r="L224" s="50">
        <v>2180000</v>
      </c>
      <c r="M224" s="50">
        <v>4360000</v>
      </c>
    </row>
    <row r="225" spans="1:13" s="1" customFormat="1" ht="60.75" customHeight="1" x14ac:dyDescent="0.25">
      <c r="A225" s="83"/>
      <c r="B225" s="74"/>
      <c r="C225" s="93"/>
      <c r="D225" s="84">
        <v>44559</v>
      </c>
      <c r="E225" s="53" t="s">
        <v>24</v>
      </c>
      <c r="F225" s="49">
        <v>329250</v>
      </c>
      <c r="G225" s="55" t="s">
        <v>399</v>
      </c>
      <c r="H225" s="55">
        <v>6</v>
      </c>
      <c r="I225" s="55" t="s">
        <v>262</v>
      </c>
      <c r="J225" s="55" t="s">
        <v>246</v>
      </c>
      <c r="K225" s="49">
        <v>4</v>
      </c>
      <c r="L225" s="50">
        <v>199750</v>
      </c>
      <c r="M225" s="50">
        <v>799000</v>
      </c>
    </row>
    <row r="226" spans="1:13" s="1" customFormat="1" ht="18.75" customHeight="1" x14ac:dyDescent="0.25">
      <c r="A226" s="147" t="s">
        <v>288</v>
      </c>
      <c r="B226" s="148"/>
      <c r="C226" s="148"/>
      <c r="D226" s="148"/>
      <c r="E226" s="148"/>
      <c r="F226" s="148"/>
      <c r="G226" s="148"/>
      <c r="H226" s="148"/>
      <c r="I226" s="148"/>
      <c r="J226" s="149"/>
      <c r="K226" s="82">
        <f>SUM(K224:K225)</f>
        <v>6</v>
      </c>
      <c r="L226" s="67" t="s">
        <v>8</v>
      </c>
      <c r="M226" s="81">
        <f>SUM(M224:M225)</f>
        <v>5159000</v>
      </c>
    </row>
    <row r="227" spans="1:13" s="1" customFormat="1" ht="82.5" customHeight="1" x14ac:dyDescent="0.25">
      <c r="A227" s="97">
        <v>18</v>
      </c>
      <c r="B227" s="97">
        <v>560064</v>
      </c>
      <c r="C227" s="58" t="s">
        <v>401</v>
      </c>
      <c r="D227" s="84">
        <v>44559</v>
      </c>
      <c r="E227" s="53" t="s">
        <v>400</v>
      </c>
      <c r="F227" s="49">
        <v>291480</v>
      </c>
      <c r="G227" s="55" t="s">
        <v>252</v>
      </c>
      <c r="H227" s="55"/>
      <c r="I227" s="55" t="s">
        <v>237</v>
      </c>
      <c r="J227" s="55" t="s">
        <v>402</v>
      </c>
      <c r="K227" s="49">
        <v>1</v>
      </c>
      <c r="L227" s="50">
        <v>666183.32999999996</v>
      </c>
      <c r="M227" s="50">
        <v>666183.32999999996</v>
      </c>
    </row>
    <row r="228" spans="1:13" s="1" customFormat="1" ht="21" customHeight="1" x14ac:dyDescent="0.25">
      <c r="A228" s="147" t="s">
        <v>288</v>
      </c>
      <c r="B228" s="148"/>
      <c r="C228" s="148"/>
      <c r="D228" s="148"/>
      <c r="E228" s="148"/>
      <c r="F228" s="148"/>
      <c r="G228" s="148"/>
      <c r="H228" s="148"/>
      <c r="I228" s="148"/>
      <c r="J228" s="149"/>
      <c r="K228" s="82">
        <f>SUM(K227)</f>
        <v>1</v>
      </c>
      <c r="L228" s="67" t="s">
        <v>8</v>
      </c>
      <c r="M228" s="81">
        <f>SUM(M227)</f>
        <v>666183.32999999996</v>
      </c>
    </row>
    <row r="229" spans="1:13" s="1" customFormat="1" ht="60" customHeight="1" x14ac:dyDescent="0.25">
      <c r="A229" s="95">
        <v>19</v>
      </c>
      <c r="B229" s="119">
        <v>560069</v>
      </c>
      <c r="C229" s="150" t="s">
        <v>408</v>
      </c>
      <c r="D229" s="84">
        <v>44559</v>
      </c>
      <c r="E229" s="53" t="s">
        <v>102</v>
      </c>
      <c r="F229" s="49">
        <v>261550</v>
      </c>
      <c r="G229" s="55" t="s">
        <v>264</v>
      </c>
      <c r="H229" s="55"/>
      <c r="I229" s="55" t="s">
        <v>262</v>
      </c>
      <c r="J229" s="55" t="s">
        <v>413</v>
      </c>
      <c r="K229" s="49">
        <v>1</v>
      </c>
      <c r="L229" s="50">
        <v>1953333</v>
      </c>
      <c r="M229" s="50">
        <v>1953333</v>
      </c>
    </row>
    <row r="230" spans="1:13" s="1" customFormat="1" ht="52.5" customHeight="1" x14ac:dyDescent="0.25">
      <c r="A230" s="83"/>
      <c r="B230" s="138"/>
      <c r="C230" s="151"/>
      <c r="D230" s="84">
        <v>44559</v>
      </c>
      <c r="E230" s="53" t="s">
        <v>409</v>
      </c>
      <c r="F230" s="49">
        <v>191220</v>
      </c>
      <c r="G230" s="55" t="s">
        <v>252</v>
      </c>
      <c r="H230" s="55"/>
      <c r="I230" s="55" t="s">
        <v>237</v>
      </c>
      <c r="J230" s="55" t="s">
        <v>414</v>
      </c>
      <c r="K230" s="49">
        <v>1</v>
      </c>
      <c r="L230" s="50">
        <v>8029000</v>
      </c>
      <c r="M230" s="50">
        <v>8029000</v>
      </c>
    </row>
    <row r="231" spans="1:13" s="1" customFormat="1" ht="21" customHeight="1" x14ac:dyDescent="0.25">
      <c r="A231" s="147"/>
      <c r="B231" s="148"/>
      <c r="C231" s="148"/>
      <c r="D231" s="148"/>
      <c r="E231" s="148"/>
      <c r="F231" s="148"/>
      <c r="G231" s="148"/>
      <c r="H231" s="148"/>
      <c r="I231" s="148"/>
      <c r="J231" s="149"/>
      <c r="K231" s="82">
        <f>SUM(K229:K230)</f>
        <v>2</v>
      </c>
      <c r="L231" s="67" t="s">
        <v>8</v>
      </c>
      <c r="M231" s="81">
        <f>SUM(M229:M230)</f>
        <v>9982333</v>
      </c>
    </row>
    <row r="232" spans="1:13" s="1" customFormat="1" ht="91.5" customHeight="1" x14ac:dyDescent="0.25">
      <c r="A232" s="97">
        <v>20</v>
      </c>
      <c r="B232" s="97">
        <v>560070</v>
      </c>
      <c r="C232" s="58" t="s">
        <v>410</v>
      </c>
      <c r="D232" s="84">
        <v>44559</v>
      </c>
      <c r="E232" s="53" t="s">
        <v>411</v>
      </c>
      <c r="F232" s="49">
        <v>260250</v>
      </c>
      <c r="G232" s="55" t="s">
        <v>412</v>
      </c>
      <c r="H232" s="55"/>
      <c r="I232" s="55" t="s">
        <v>237</v>
      </c>
      <c r="J232" s="55" t="s">
        <v>426</v>
      </c>
      <c r="K232" s="49">
        <v>1</v>
      </c>
      <c r="L232" s="50">
        <v>5094305</v>
      </c>
      <c r="M232" s="50">
        <v>5094305</v>
      </c>
    </row>
    <row r="233" spans="1:13" s="1" customFormat="1" ht="24" customHeight="1" x14ac:dyDescent="0.25">
      <c r="A233" s="147" t="s">
        <v>288</v>
      </c>
      <c r="B233" s="148"/>
      <c r="C233" s="148"/>
      <c r="D233" s="148"/>
      <c r="E233" s="148"/>
      <c r="F233" s="148"/>
      <c r="G233" s="148"/>
      <c r="H233" s="148"/>
      <c r="I233" s="148"/>
      <c r="J233" s="149"/>
      <c r="K233" s="82">
        <f>SUM(K232)</f>
        <v>1</v>
      </c>
      <c r="L233" s="67" t="s">
        <v>8</v>
      </c>
      <c r="M233" s="81">
        <f>SUM(M232)</f>
        <v>5094305</v>
      </c>
    </row>
    <row r="234" spans="1:13" s="1" customFormat="1" ht="92.25" customHeight="1" x14ac:dyDescent="0.25">
      <c r="A234" s="95">
        <v>21</v>
      </c>
      <c r="B234" s="95">
        <v>560074</v>
      </c>
      <c r="C234" s="92" t="s">
        <v>403</v>
      </c>
      <c r="D234" s="84">
        <v>44559</v>
      </c>
      <c r="E234" s="53" t="s">
        <v>404</v>
      </c>
      <c r="F234" s="49">
        <v>114290</v>
      </c>
      <c r="G234" s="55" t="s">
        <v>407</v>
      </c>
      <c r="H234" s="55"/>
      <c r="I234" s="55" t="s">
        <v>237</v>
      </c>
      <c r="J234" s="55" t="s">
        <v>251</v>
      </c>
      <c r="K234" s="49">
        <v>1</v>
      </c>
      <c r="L234" s="50">
        <v>4256800</v>
      </c>
      <c r="M234" s="50">
        <v>4256800</v>
      </c>
    </row>
    <row r="235" spans="1:13" s="1" customFormat="1" ht="45" x14ac:dyDescent="0.25">
      <c r="A235" s="76"/>
      <c r="B235" s="76"/>
      <c r="C235" s="94"/>
      <c r="D235" s="84">
        <v>44559</v>
      </c>
      <c r="E235" s="53" t="s">
        <v>405</v>
      </c>
      <c r="F235" s="49">
        <v>135260</v>
      </c>
      <c r="G235" s="55" t="s">
        <v>395</v>
      </c>
      <c r="H235" s="55"/>
      <c r="I235" s="55" t="s">
        <v>238</v>
      </c>
      <c r="J235" s="55" t="s">
        <v>246</v>
      </c>
      <c r="K235" s="49">
        <v>1</v>
      </c>
      <c r="L235" s="50">
        <v>530566.67000000004</v>
      </c>
      <c r="M235" s="50">
        <v>530566.67000000004</v>
      </c>
    </row>
    <row r="236" spans="1:13" s="1" customFormat="1" ht="75" x14ac:dyDescent="0.25">
      <c r="A236" s="83"/>
      <c r="B236" s="83"/>
      <c r="C236" s="93"/>
      <c r="D236" s="84">
        <v>44559</v>
      </c>
      <c r="E236" s="53" t="s">
        <v>406</v>
      </c>
      <c r="F236" s="49">
        <v>114290</v>
      </c>
      <c r="G236" s="55" t="s">
        <v>395</v>
      </c>
      <c r="H236" s="55"/>
      <c r="I236" s="55" t="s">
        <v>237</v>
      </c>
      <c r="J236" s="55" t="s">
        <v>402</v>
      </c>
      <c r="K236" s="49">
        <v>1</v>
      </c>
      <c r="L236" s="50">
        <v>6256666.6699999999</v>
      </c>
      <c r="M236" s="50">
        <v>6256666.6699999999</v>
      </c>
    </row>
    <row r="237" spans="1:13" s="1" customFormat="1" x14ac:dyDescent="0.25">
      <c r="A237" s="147" t="s">
        <v>288</v>
      </c>
      <c r="B237" s="148"/>
      <c r="C237" s="148"/>
      <c r="D237" s="148"/>
      <c r="E237" s="148"/>
      <c r="F237" s="148"/>
      <c r="G237" s="148"/>
      <c r="H237" s="148"/>
      <c r="I237" s="148"/>
      <c r="J237" s="149"/>
      <c r="K237" s="82">
        <f>SUM(K234:K236)</f>
        <v>3</v>
      </c>
      <c r="L237" s="67" t="s">
        <v>8</v>
      </c>
      <c r="M237" s="81">
        <f>SUM(M234:M236)</f>
        <v>11044033.34</v>
      </c>
    </row>
    <row r="238" spans="1:13" s="1" customFormat="1" ht="60" x14ac:dyDescent="0.25">
      <c r="A238" s="95">
        <v>22</v>
      </c>
      <c r="B238" s="95">
        <v>560082</v>
      </c>
      <c r="C238" s="92" t="s">
        <v>427</v>
      </c>
      <c r="D238" s="84">
        <v>44559</v>
      </c>
      <c r="E238" s="53" t="s">
        <v>415</v>
      </c>
      <c r="F238" s="49">
        <v>162210</v>
      </c>
      <c r="G238" s="55" t="s">
        <v>260</v>
      </c>
      <c r="H238" s="55"/>
      <c r="I238" s="55" t="s">
        <v>237</v>
      </c>
      <c r="J238" s="55" t="s">
        <v>253</v>
      </c>
      <c r="K238" s="49">
        <v>1</v>
      </c>
      <c r="L238" s="50">
        <v>1320600</v>
      </c>
      <c r="M238" s="50">
        <v>1320600</v>
      </c>
    </row>
    <row r="239" spans="1:13" s="1" customFormat="1" ht="45" x14ac:dyDescent="0.25">
      <c r="A239" s="76"/>
      <c r="B239" s="76"/>
      <c r="C239" s="94"/>
      <c r="D239" s="84">
        <v>44559</v>
      </c>
      <c r="E239" s="53" t="s">
        <v>416</v>
      </c>
      <c r="F239" s="49">
        <v>346790</v>
      </c>
      <c r="G239" s="55" t="s">
        <v>252</v>
      </c>
      <c r="H239" s="55"/>
      <c r="I239" s="55" t="s">
        <v>237</v>
      </c>
      <c r="J239" s="55" t="s">
        <v>425</v>
      </c>
      <c r="K239" s="49">
        <v>2</v>
      </c>
      <c r="L239" s="50">
        <v>169640</v>
      </c>
      <c r="M239" s="50">
        <f>K239*L239</f>
        <v>339280</v>
      </c>
    </row>
    <row r="240" spans="1:13" s="1" customFormat="1" ht="60" x14ac:dyDescent="0.25">
      <c r="A240" s="83"/>
      <c r="B240" s="83"/>
      <c r="C240" s="93"/>
      <c r="D240" s="84">
        <v>44559</v>
      </c>
      <c r="E240" s="53" t="s">
        <v>417</v>
      </c>
      <c r="F240" s="49">
        <v>291480</v>
      </c>
      <c r="G240" s="55" t="s">
        <v>252</v>
      </c>
      <c r="H240" s="55"/>
      <c r="I240" s="55" t="s">
        <v>237</v>
      </c>
      <c r="J240" s="55" t="s">
        <v>425</v>
      </c>
      <c r="K240" s="49">
        <v>1</v>
      </c>
      <c r="L240" s="50">
        <v>246166.67</v>
      </c>
      <c r="M240" s="50">
        <v>246166.67</v>
      </c>
    </row>
    <row r="241" spans="1:14" s="1" customFormat="1" x14ac:dyDescent="0.25">
      <c r="A241" s="147" t="s">
        <v>288</v>
      </c>
      <c r="B241" s="148"/>
      <c r="C241" s="148"/>
      <c r="D241" s="148"/>
      <c r="E241" s="148"/>
      <c r="F241" s="148"/>
      <c r="G241" s="148"/>
      <c r="H241" s="148"/>
      <c r="I241" s="148"/>
      <c r="J241" s="149"/>
      <c r="K241" s="82">
        <f>SUM(K238:K240)</f>
        <v>4</v>
      </c>
      <c r="L241" s="67" t="s">
        <v>8</v>
      </c>
      <c r="M241" s="81">
        <f>SUM(M238:M240)</f>
        <v>1906046.67</v>
      </c>
    </row>
    <row r="242" spans="1:14" s="1" customFormat="1" ht="60" x14ac:dyDescent="0.25">
      <c r="A242" s="97">
        <v>23</v>
      </c>
      <c r="B242" s="97">
        <v>560272</v>
      </c>
      <c r="C242" s="58" t="s">
        <v>420</v>
      </c>
      <c r="D242" s="84">
        <v>44559</v>
      </c>
      <c r="E242" s="53" t="s">
        <v>418</v>
      </c>
      <c r="F242" s="49">
        <v>271800</v>
      </c>
      <c r="G242" s="55" t="s">
        <v>419</v>
      </c>
      <c r="H242" s="55"/>
      <c r="I242" s="55" t="s">
        <v>237</v>
      </c>
      <c r="J242" s="55" t="s">
        <v>253</v>
      </c>
      <c r="K242" s="49">
        <v>1</v>
      </c>
      <c r="L242" s="50">
        <v>2158720</v>
      </c>
      <c r="M242" s="50">
        <v>2158720</v>
      </c>
    </row>
    <row r="243" spans="1:14" s="1" customFormat="1" x14ac:dyDescent="0.25">
      <c r="A243" s="147" t="s">
        <v>288</v>
      </c>
      <c r="B243" s="148"/>
      <c r="C243" s="148"/>
      <c r="D243" s="148"/>
      <c r="E243" s="148"/>
      <c r="F243" s="148"/>
      <c r="G243" s="148"/>
      <c r="H243" s="148"/>
      <c r="I243" s="148"/>
      <c r="J243" s="149"/>
      <c r="K243" s="66">
        <v>1</v>
      </c>
      <c r="L243" s="67" t="s">
        <v>8</v>
      </c>
      <c r="M243" s="68">
        <f>SUM(M242)</f>
        <v>2158720</v>
      </c>
    </row>
    <row r="244" spans="1:14" s="1" customFormat="1" x14ac:dyDescent="0.25">
      <c r="A244" s="129" t="s">
        <v>106</v>
      </c>
      <c r="B244" s="130"/>
      <c r="C244" s="130"/>
      <c r="D244" s="130"/>
      <c r="E244" s="130"/>
      <c r="F244" s="130"/>
      <c r="G244" s="130"/>
      <c r="H244" s="130"/>
      <c r="I244" s="130"/>
      <c r="J244" s="160"/>
      <c r="K244" s="60">
        <f>K165+K169+K174+K176+K178+K181+K184+K187+K194+K197+K201+K203+K206+K208+K219+K223+K226+K228+K231+K233+K237+K241+K243</f>
        <v>109</v>
      </c>
      <c r="L244" s="59"/>
      <c r="M244" s="103">
        <f>M165+M169+M174+M176+M178+M181+M184+M187+M194+M197+M201+M203+M206+M208+M219+M223+M226+M228+M231+M233+M237+M241+M243</f>
        <v>164770337.46999997</v>
      </c>
    </row>
    <row r="245" spans="1:14" x14ac:dyDescent="0.25">
      <c r="J245" s="26"/>
    </row>
    <row r="246" spans="1:14" x14ac:dyDescent="0.25">
      <c r="A246" s="155" t="s">
        <v>2</v>
      </c>
      <c r="B246" s="155"/>
      <c r="C246" s="155"/>
      <c r="D246" s="155"/>
      <c r="E246" s="155"/>
      <c r="F246" s="155"/>
      <c r="G246" s="155"/>
      <c r="H246" s="155"/>
      <c r="I246" s="155"/>
      <c r="J246" s="155"/>
      <c r="K246" s="155"/>
      <c r="L246" s="155"/>
      <c r="N246" s="62"/>
    </row>
    <row r="247" spans="1:14" x14ac:dyDescent="0.25">
      <c r="A247" s="155" t="s">
        <v>310</v>
      </c>
      <c r="B247" s="155"/>
      <c r="C247" s="155"/>
      <c r="D247" s="155"/>
      <c r="E247" s="155"/>
      <c r="F247" s="155"/>
      <c r="G247" s="155"/>
      <c r="H247" s="155"/>
      <c r="I247" s="155"/>
      <c r="J247" s="155"/>
      <c r="K247" s="155"/>
      <c r="L247" s="155"/>
      <c r="N247" s="62"/>
    </row>
    <row r="248" spans="1:14" s="101" customFormat="1" ht="87.75" customHeight="1" x14ac:dyDescent="0.25">
      <c r="A248" s="96" t="s">
        <v>0</v>
      </c>
      <c r="B248" s="96" t="s">
        <v>26</v>
      </c>
      <c r="C248" s="96" t="s">
        <v>1</v>
      </c>
      <c r="D248" s="27" t="s">
        <v>143</v>
      </c>
      <c r="E248" s="96" t="s">
        <v>303</v>
      </c>
      <c r="F248" s="27" t="s">
        <v>234</v>
      </c>
      <c r="G248" s="27" t="s">
        <v>336</v>
      </c>
      <c r="H248" s="27" t="s">
        <v>337</v>
      </c>
      <c r="I248" s="27" t="s">
        <v>338</v>
      </c>
      <c r="J248" s="27" t="s">
        <v>339</v>
      </c>
      <c r="K248" s="96" t="s">
        <v>4</v>
      </c>
      <c r="L248" s="27" t="s">
        <v>340</v>
      </c>
      <c r="N248" s="102"/>
    </row>
    <row r="249" spans="1:14" x14ac:dyDescent="0.25">
      <c r="A249" s="99">
        <v>1</v>
      </c>
      <c r="B249" s="99">
        <v>2</v>
      </c>
      <c r="C249" s="99">
        <v>3</v>
      </c>
      <c r="D249" s="27">
        <v>4</v>
      </c>
      <c r="E249" s="99">
        <v>5</v>
      </c>
      <c r="F249" s="11">
        <v>6</v>
      </c>
      <c r="G249" s="11">
        <v>7</v>
      </c>
      <c r="H249" s="11">
        <v>8</v>
      </c>
      <c r="I249" s="11">
        <v>9</v>
      </c>
      <c r="J249" s="11">
        <v>10</v>
      </c>
      <c r="K249" s="99">
        <v>11</v>
      </c>
      <c r="L249" s="11">
        <v>12</v>
      </c>
      <c r="M249" s="28"/>
      <c r="N249" s="63"/>
    </row>
    <row r="250" spans="1:14" ht="60" x14ac:dyDescent="0.25">
      <c r="A250" s="97">
        <v>1</v>
      </c>
      <c r="B250" s="97">
        <v>560008</v>
      </c>
      <c r="C250" s="58" t="s">
        <v>315</v>
      </c>
      <c r="D250" s="46">
        <v>44530</v>
      </c>
      <c r="E250" s="100" t="s">
        <v>311</v>
      </c>
      <c r="F250" s="45">
        <v>191160</v>
      </c>
      <c r="G250" s="52" t="s">
        <v>276</v>
      </c>
      <c r="H250" s="46">
        <v>42005</v>
      </c>
      <c r="I250" s="45">
        <v>154000</v>
      </c>
      <c r="J250" s="100" t="s">
        <v>277</v>
      </c>
      <c r="K250" s="45">
        <v>1</v>
      </c>
      <c r="L250" s="47">
        <v>21000000</v>
      </c>
      <c r="N250" s="62"/>
    </row>
    <row r="251" spans="1:14" x14ac:dyDescent="0.25">
      <c r="A251" s="156" t="s">
        <v>288</v>
      </c>
      <c r="B251" s="157"/>
      <c r="C251" s="157"/>
      <c r="D251" s="157"/>
      <c r="E251" s="157"/>
      <c r="F251" s="157"/>
      <c r="G251" s="157"/>
      <c r="H251" s="157"/>
      <c r="I251" s="157"/>
      <c r="J251" s="158"/>
      <c r="K251" s="91">
        <v>1</v>
      </c>
      <c r="L251" s="64">
        <f>L250</f>
        <v>21000000</v>
      </c>
      <c r="N251" s="62"/>
    </row>
    <row r="252" spans="1:14" ht="60" x14ac:dyDescent="0.25">
      <c r="A252" s="97">
        <v>2</v>
      </c>
      <c r="B252" s="97">
        <v>560064</v>
      </c>
      <c r="C252" s="58" t="s">
        <v>308</v>
      </c>
      <c r="D252" s="46">
        <v>44530</v>
      </c>
      <c r="E252" s="100" t="s">
        <v>330</v>
      </c>
      <c r="F252" s="45">
        <v>191160</v>
      </c>
      <c r="G252" s="52" t="s">
        <v>272</v>
      </c>
      <c r="H252" s="46">
        <v>40544</v>
      </c>
      <c r="I252" s="45" t="s">
        <v>270</v>
      </c>
      <c r="J252" s="100" t="s">
        <v>275</v>
      </c>
      <c r="K252" s="45">
        <v>1</v>
      </c>
      <c r="L252" s="47">
        <v>587000</v>
      </c>
      <c r="N252" s="22"/>
    </row>
    <row r="253" spans="1:14" x14ac:dyDescent="0.25">
      <c r="A253" s="156" t="s">
        <v>288</v>
      </c>
      <c r="B253" s="157"/>
      <c r="C253" s="157"/>
      <c r="D253" s="157"/>
      <c r="E253" s="157"/>
      <c r="F253" s="157"/>
      <c r="G253" s="157"/>
      <c r="H253" s="157"/>
      <c r="I253" s="157"/>
      <c r="J253" s="158"/>
      <c r="K253" s="91">
        <f>K252</f>
        <v>1</v>
      </c>
      <c r="L253" s="64">
        <f>L252</f>
        <v>587000</v>
      </c>
      <c r="N253" s="22"/>
    </row>
    <row r="254" spans="1:14" ht="75" x14ac:dyDescent="0.25">
      <c r="A254" s="97">
        <v>3</v>
      </c>
      <c r="B254" s="97">
        <v>560268</v>
      </c>
      <c r="C254" s="58" t="s">
        <v>317</v>
      </c>
      <c r="D254" s="46">
        <v>44530</v>
      </c>
      <c r="E254" s="100" t="s">
        <v>88</v>
      </c>
      <c r="F254" s="45">
        <v>191140</v>
      </c>
      <c r="G254" s="52" t="s">
        <v>271</v>
      </c>
      <c r="H254" s="46">
        <v>41640</v>
      </c>
      <c r="I254" s="45" t="s">
        <v>273</v>
      </c>
      <c r="J254" s="100" t="s">
        <v>274</v>
      </c>
      <c r="K254" s="45">
        <v>1</v>
      </c>
      <c r="L254" s="48">
        <v>13202249.42</v>
      </c>
      <c r="N254" s="22"/>
    </row>
    <row r="255" spans="1:14" ht="15.6" customHeight="1" x14ac:dyDescent="0.25">
      <c r="A255" s="156" t="s">
        <v>288</v>
      </c>
      <c r="B255" s="157"/>
      <c r="C255" s="157"/>
      <c r="D255" s="157"/>
      <c r="E255" s="157"/>
      <c r="F255" s="157"/>
      <c r="G255" s="157"/>
      <c r="H255" s="157"/>
      <c r="I255" s="157"/>
      <c r="J255" s="158"/>
      <c r="K255" s="91">
        <v>1</v>
      </c>
      <c r="L255" s="65">
        <f>L254</f>
        <v>13202249.42</v>
      </c>
      <c r="N255" s="62"/>
    </row>
    <row r="256" spans="1:14" s="104" customFormat="1" x14ac:dyDescent="0.25">
      <c r="A256" s="159" t="s">
        <v>107</v>
      </c>
      <c r="B256" s="131"/>
      <c r="C256" s="131"/>
      <c r="D256" s="131"/>
      <c r="E256" s="131"/>
      <c r="F256" s="131"/>
      <c r="G256" s="131"/>
      <c r="H256" s="131"/>
      <c r="I256" s="131"/>
      <c r="J256" s="132"/>
      <c r="K256" s="61">
        <f>K251+K253+K255</f>
        <v>3</v>
      </c>
      <c r="L256" s="106">
        <f>L251+L253+L255</f>
        <v>34789249.420000002</v>
      </c>
      <c r="N256" s="105"/>
    </row>
    <row r="257" spans="1:14" s="104" customFormat="1" x14ac:dyDescent="0.25">
      <c r="A257" s="152" t="s">
        <v>312</v>
      </c>
      <c r="B257" s="153"/>
      <c r="C257" s="153"/>
      <c r="D257" s="153"/>
      <c r="E257" s="153"/>
      <c r="F257" s="153"/>
      <c r="G257" s="153"/>
      <c r="H257" s="153"/>
      <c r="I257" s="153"/>
      <c r="J257" s="153"/>
      <c r="K257" s="154"/>
      <c r="L257" s="107">
        <f>J153+M244+L256</f>
        <v>200005176.08999997</v>
      </c>
      <c r="N257" s="105"/>
    </row>
    <row r="258" spans="1:14" x14ac:dyDescent="0.25">
      <c r="J258" s="26"/>
    </row>
    <row r="259" spans="1:14" ht="15" customHeight="1" x14ac:dyDescent="0.25">
      <c r="J259" s="26"/>
    </row>
    <row r="260" spans="1:14" x14ac:dyDescent="0.25">
      <c r="J260" s="26"/>
    </row>
    <row r="261" spans="1:14" x14ac:dyDescent="0.25">
      <c r="J261" s="26"/>
    </row>
    <row r="262" spans="1:14" x14ac:dyDescent="0.25">
      <c r="J262" s="26"/>
    </row>
    <row r="263" spans="1:14" x14ac:dyDescent="0.25">
      <c r="J263" s="26"/>
    </row>
    <row r="264" spans="1:14" ht="15" customHeight="1" x14ac:dyDescent="0.25">
      <c r="J264" s="26"/>
    </row>
    <row r="265" spans="1:14" x14ac:dyDescent="0.25">
      <c r="J265" s="26"/>
    </row>
    <row r="266" spans="1:14" ht="15" customHeight="1" x14ac:dyDescent="0.25">
      <c r="J266" s="26"/>
    </row>
    <row r="267" spans="1:14" x14ac:dyDescent="0.25">
      <c r="J267" s="26"/>
    </row>
    <row r="268" spans="1:14" ht="15" customHeight="1" x14ac:dyDescent="0.25">
      <c r="J268" s="26"/>
    </row>
    <row r="269" spans="1:14" x14ac:dyDescent="0.25">
      <c r="J269" s="26"/>
    </row>
    <row r="270" spans="1:14" x14ac:dyDescent="0.25">
      <c r="J270" s="26"/>
    </row>
    <row r="271" spans="1:14" ht="15" customHeight="1" x14ac:dyDescent="0.25">
      <c r="J271" s="26"/>
    </row>
    <row r="272" spans="1:14" ht="45" customHeight="1" x14ac:dyDescent="0.25">
      <c r="J272" s="26"/>
    </row>
    <row r="273" spans="10:10" x14ac:dyDescent="0.25">
      <c r="J273" s="26"/>
    </row>
    <row r="274" spans="10:10" ht="15" customHeight="1" x14ac:dyDescent="0.25">
      <c r="J274" s="26"/>
    </row>
    <row r="275" spans="10:10" x14ac:dyDescent="0.25">
      <c r="J275" s="26"/>
    </row>
    <row r="276" spans="10:10" x14ac:dyDescent="0.25">
      <c r="J276" s="26"/>
    </row>
    <row r="277" spans="10:10" ht="15" customHeight="1" x14ac:dyDescent="0.25">
      <c r="J277" s="26"/>
    </row>
    <row r="278" spans="10:10" ht="45" customHeight="1" x14ac:dyDescent="0.25">
      <c r="J278" s="26"/>
    </row>
    <row r="279" spans="10:10" x14ac:dyDescent="0.25">
      <c r="J279" s="26"/>
    </row>
    <row r="280" spans="10:10" x14ac:dyDescent="0.25">
      <c r="J280" s="26"/>
    </row>
    <row r="281" spans="10:10" x14ac:dyDescent="0.25">
      <c r="J281" s="26"/>
    </row>
    <row r="282" spans="10:10" x14ac:dyDescent="0.25">
      <c r="J282" s="26"/>
    </row>
    <row r="283" spans="10:10" x14ac:dyDescent="0.25">
      <c r="J283" s="26"/>
    </row>
    <row r="284" spans="10:10" ht="15" customHeight="1" x14ac:dyDescent="0.25">
      <c r="J284" s="26"/>
    </row>
    <row r="285" spans="10:10" x14ac:dyDescent="0.25">
      <c r="J285" s="26"/>
    </row>
    <row r="286" spans="10:10" x14ac:dyDescent="0.25">
      <c r="J286" s="26"/>
    </row>
    <row r="287" spans="10:10" ht="15" customHeight="1" x14ac:dyDescent="0.25">
      <c r="J287" s="26"/>
    </row>
    <row r="288" spans="10:10" ht="45" customHeight="1" x14ac:dyDescent="0.25">
      <c r="J288" s="26"/>
    </row>
    <row r="289" spans="10:10" x14ac:dyDescent="0.25">
      <c r="J289" s="26"/>
    </row>
    <row r="290" spans="10:10" x14ac:dyDescent="0.25">
      <c r="J290" s="26"/>
    </row>
    <row r="291" spans="10:10" ht="15" customHeight="1" x14ac:dyDescent="0.25">
      <c r="J291" s="26"/>
    </row>
    <row r="292" spans="10:10" x14ac:dyDescent="0.25">
      <c r="J292" s="26"/>
    </row>
    <row r="293" spans="10:10" ht="15" customHeight="1" x14ac:dyDescent="0.25">
      <c r="J293" s="26"/>
    </row>
    <row r="294" spans="10:10" ht="60" customHeight="1" x14ac:dyDescent="0.25">
      <c r="J294" s="26"/>
    </row>
    <row r="295" spans="10:10" x14ac:dyDescent="0.25">
      <c r="J295" s="26"/>
    </row>
    <row r="296" spans="10:10" ht="15" customHeight="1" x14ac:dyDescent="0.25">
      <c r="J296" s="26"/>
    </row>
    <row r="297" spans="10:10" x14ac:dyDescent="0.25">
      <c r="J297" s="26"/>
    </row>
    <row r="298" spans="10:10" ht="15" customHeight="1" x14ac:dyDescent="0.25">
      <c r="J298" s="26"/>
    </row>
    <row r="299" spans="10:10" x14ac:dyDescent="0.25">
      <c r="J299" s="26"/>
    </row>
    <row r="300" spans="10:10" x14ac:dyDescent="0.25">
      <c r="J300" s="26"/>
    </row>
    <row r="301" spans="10:10" x14ac:dyDescent="0.25">
      <c r="J301" s="26"/>
    </row>
    <row r="302" spans="10:10" x14ac:dyDescent="0.25">
      <c r="J302" s="26"/>
    </row>
    <row r="303" spans="10:10" x14ac:dyDescent="0.25">
      <c r="J303" s="26"/>
    </row>
    <row r="304" spans="10:10" x14ac:dyDescent="0.25">
      <c r="J304" s="26"/>
    </row>
    <row r="305" spans="10:10" x14ac:dyDescent="0.25">
      <c r="J305" s="26"/>
    </row>
    <row r="306" spans="10:10" x14ac:dyDescent="0.25">
      <c r="J306" s="26"/>
    </row>
    <row r="307" spans="10:10" x14ac:dyDescent="0.25">
      <c r="J307" s="26"/>
    </row>
    <row r="308" spans="10:10" x14ac:dyDescent="0.25">
      <c r="J308" s="26"/>
    </row>
    <row r="309" spans="10:10" ht="15" customHeight="1" x14ac:dyDescent="0.25">
      <c r="J309" s="26"/>
    </row>
    <row r="310" spans="10:10" x14ac:dyDescent="0.25">
      <c r="J310" s="26"/>
    </row>
    <row r="311" spans="10:10" x14ac:dyDescent="0.25">
      <c r="J311" s="26"/>
    </row>
    <row r="312" spans="10:10" x14ac:dyDescent="0.25">
      <c r="J312" s="26"/>
    </row>
    <row r="313" spans="10:10" ht="15" customHeight="1" x14ac:dyDescent="0.25">
      <c r="J313" s="26"/>
    </row>
    <row r="314" spans="10:10" x14ac:dyDescent="0.25">
      <c r="J314" s="26"/>
    </row>
    <row r="315" spans="10:10" x14ac:dyDescent="0.25">
      <c r="J315" s="26"/>
    </row>
    <row r="316" spans="10:10" ht="15" customHeight="1" x14ac:dyDescent="0.25">
      <c r="J316" s="26"/>
    </row>
    <row r="317" spans="10:10" x14ac:dyDescent="0.25">
      <c r="J317" s="26"/>
    </row>
    <row r="318" spans="10:10" ht="15" customHeight="1" x14ac:dyDescent="0.25">
      <c r="J318" s="26"/>
    </row>
    <row r="319" spans="10:10" x14ac:dyDescent="0.25">
      <c r="J319" s="26"/>
    </row>
    <row r="320" spans="10:10" x14ac:dyDescent="0.25">
      <c r="J320" s="26"/>
    </row>
    <row r="321" spans="10:10" x14ac:dyDescent="0.25">
      <c r="J321" s="26"/>
    </row>
    <row r="322" spans="10:10" x14ac:dyDescent="0.25">
      <c r="J322" s="26"/>
    </row>
    <row r="323" spans="10:10" ht="15" customHeight="1" x14ac:dyDescent="0.25">
      <c r="J323" s="26"/>
    </row>
    <row r="324" spans="10:10" x14ac:dyDescent="0.25">
      <c r="J324" s="26"/>
    </row>
    <row r="325" spans="10:10" x14ac:dyDescent="0.25">
      <c r="J325" s="26"/>
    </row>
    <row r="326" spans="10:10" x14ac:dyDescent="0.25">
      <c r="J326" s="26"/>
    </row>
    <row r="327" spans="10:10" ht="15" customHeight="1" x14ac:dyDescent="0.25">
      <c r="J327" s="26"/>
    </row>
    <row r="328" spans="10:10" x14ac:dyDescent="0.25">
      <c r="J328" s="26"/>
    </row>
    <row r="329" spans="10:10" x14ac:dyDescent="0.25">
      <c r="J329" s="26"/>
    </row>
    <row r="330" spans="10:10" x14ac:dyDescent="0.25">
      <c r="J330" s="26"/>
    </row>
    <row r="331" spans="10:10" ht="15" customHeight="1" x14ac:dyDescent="0.25">
      <c r="J331" s="26"/>
    </row>
    <row r="332" spans="10:10" x14ac:dyDescent="0.25">
      <c r="J332" s="26"/>
    </row>
    <row r="333" spans="10:10" ht="15" customHeight="1" x14ac:dyDescent="0.25">
      <c r="J333" s="26"/>
    </row>
    <row r="334" spans="10:10" x14ac:dyDescent="0.25">
      <c r="J334" s="26"/>
    </row>
    <row r="335" spans="10:10" x14ac:dyDescent="0.25">
      <c r="J335" s="26"/>
    </row>
    <row r="336" spans="10:10" x14ac:dyDescent="0.25">
      <c r="J336" s="26"/>
    </row>
    <row r="337" spans="10:10" x14ac:dyDescent="0.25">
      <c r="J337" s="26"/>
    </row>
    <row r="338" spans="10:10" x14ac:dyDescent="0.25">
      <c r="J338" s="26"/>
    </row>
    <row r="339" spans="10:10" x14ac:dyDescent="0.25">
      <c r="J339" s="26"/>
    </row>
    <row r="340" spans="10:10" x14ac:dyDescent="0.25">
      <c r="J340" s="26"/>
    </row>
    <row r="341" spans="10:10" x14ac:dyDescent="0.25">
      <c r="J341" s="26"/>
    </row>
    <row r="342" spans="10:10" x14ac:dyDescent="0.25">
      <c r="J342" s="26"/>
    </row>
    <row r="343" spans="10:10" x14ac:dyDescent="0.25">
      <c r="J343" s="26"/>
    </row>
    <row r="344" spans="10:10" x14ac:dyDescent="0.25">
      <c r="J344" s="26"/>
    </row>
    <row r="345" spans="10:10" x14ac:dyDescent="0.25">
      <c r="J345" s="26"/>
    </row>
    <row r="346" spans="10:10" x14ac:dyDescent="0.25">
      <c r="J346" s="26"/>
    </row>
    <row r="347" spans="10:10" x14ac:dyDescent="0.25">
      <c r="J347" s="26"/>
    </row>
    <row r="348" spans="10:10" x14ac:dyDescent="0.25">
      <c r="J348" s="26"/>
    </row>
    <row r="349" spans="10:10" x14ac:dyDescent="0.25">
      <c r="J349" s="26"/>
    </row>
    <row r="350" spans="10:10" x14ac:dyDescent="0.25">
      <c r="J350" s="26"/>
    </row>
    <row r="351" spans="10:10" x14ac:dyDescent="0.25">
      <c r="J351" s="26"/>
    </row>
    <row r="352" spans="10:10" x14ac:dyDescent="0.25">
      <c r="J352" s="26"/>
    </row>
    <row r="353" spans="10:10" x14ac:dyDescent="0.25">
      <c r="J353" s="26"/>
    </row>
    <row r="354" spans="10:10" x14ac:dyDescent="0.25">
      <c r="J354" s="26"/>
    </row>
    <row r="355" spans="10:10" x14ac:dyDescent="0.25">
      <c r="J355" s="26"/>
    </row>
    <row r="356" spans="10:10" x14ac:dyDescent="0.25">
      <c r="J356" s="26"/>
    </row>
    <row r="357" spans="10:10" x14ac:dyDescent="0.25">
      <c r="J357" s="26"/>
    </row>
    <row r="358" spans="10:10" x14ac:dyDescent="0.25">
      <c r="J358" s="26"/>
    </row>
    <row r="359" spans="10:10" x14ac:dyDescent="0.25">
      <c r="J359" s="26"/>
    </row>
    <row r="360" spans="10:10" x14ac:dyDescent="0.25">
      <c r="J360" s="26"/>
    </row>
    <row r="361" spans="10:10" x14ac:dyDescent="0.25">
      <c r="J361" s="26"/>
    </row>
    <row r="362" spans="10:10" x14ac:dyDescent="0.25">
      <c r="J362" s="26"/>
    </row>
    <row r="363" spans="10:10" x14ac:dyDescent="0.25">
      <c r="J363" s="26"/>
    </row>
    <row r="364" spans="10:10" x14ac:dyDescent="0.25">
      <c r="J364" s="26"/>
    </row>
    <row r="365" spans="10:10" x14ac:dyDescent="0.25">
      <c r="J365" s="26"/>
    </row>
    <row r="366" spans="10:10" x14ac:dyDescent="0.25">
      <c r="J366" s="26"/>
    </row>
    <row r="367" spans="10:10" x14ac:dyDescent="0.25">
      <c r="J367" s="26"/>
    </row>
    <row r="368" spans="10:10" x14ac:dyDescent="0.25">
      <c r="J368" s="26"/>
    </row>
    <row r="369" spans="10:10" x14ac:dyDescent="0.25">
      <c r="J369" s="26"/>
    </row>
    <row r="370" spans="10:10" x14ac:dyDescent="0.25">
      <c r="J370" s="26"/>
    </row>
    <row r="371" spans="10:10" x14ac:dyDescent="0.25">
      <c r="J371" s="26"/>
    </row>
    <row r="372" spans="10:10" x14ac:dyDescent="0.25">
      <c r="J372" s="26"/>
    </row>
    <row r="373" spans="10:10" x14ac:dyDescent="0.25">
      <c r="J373" s="26"/>
    </row>
    <row r="374" spans="10:10" x14ac:dyDescent="0.25">
      <c r="J374" s="26"/>
    </row>
    <row r="375" spans="10:10" x14ac:dyDescent="0.25">
      <c r="J375" s="26"/>
    </row>
    <row r="376" spans="10:10" x14ac:dyDescent="0.25">
      <c r="J376" s="26"/>
    </row>
    <row r="377" spans="10:10" x14ac:dyDescent="0.25">
      <c r="J377" s="26"/>
    </row>
    <row r="378" spans="10:10" x14ac:dyDescent="0.25">
      <c r="J378" s="26"/>
    </row>
    <row r="379" spans="10:10" x14ac:dyDescent="0.25">
      <c r="J379" s="26"/>
    </row>
    <row r="380" spans="10:10" x14ac:dyDescent="0.25">
      <c r="J380" s="26"/>
    </row>
    <row r="381" spans="10:10" x14ac:dyDescent="0.25">
      <c r="J381" s="26"/>
    </row>
    <row r="382" spans="10:10" x14ac:dyDescent="0.25">
      <c r="J382" s="26"/>
    </row>
    <row r="383" spans="10:10" x14ac:dyDescent="0.25">
      <c r="J383" s="26"/>
    </row>
    <row r="384" spans="10:10" x14ac:dyDescent="0.25">
      <c r="J384" s="26"/>
    </row>
    <row r="385" spans="10:10" x14ac:dyDescent="0.25">
      <c r="J385" s="26"/>
    </row>
    <row r="386" spans="10:10" x14ac:dyDescent="0.25">
      <c r="J386" s="26"/>
    </row>
    <row r="387" spans="10:10" x14ac:dyDescent="0.25">
      <c r="J387" s="26"/>
    </row>
    <row r="388" spans="10:10" x14ac:dyDescent="0.25">
      <c r="J388" s="26"/>
    </row>
    <row r="389" spans="10:10" x14ac:dyDescent="0.25">
      <c r="J389" s="26"/>
    </row>
    <row r="390" spans="10:10" x14ac:dyDescent="0.25">
      <c r="J390" s="26"/>
    </row>
    <row r="391" spans="10:10" x14ac:dyDescent="0.25">
      <c r="J391" s="26"/>
    </row>
    <row r="392" spans="10:10" x14ac:dyDescent="0.25">
      <c r="J392" s="26"/>
    </row>
    <row r="393" spans="10:10" x14ac:dyDescent="0.25">
      <c r="J393" s="26"/>
    </row>
    <row r="394" spans="10:10" x14ac:dyDescent="0.25">
      <c r="J394" s="26"/>
    </row>
    <row r="395" spans="10:10" x14ac:dyDescent="0.25">
      <c r="J395" s="26"/>
    </row>
    <row r="396" spans="10:10" x14ac:dyDescent="0.25">
      <c r="J396" s="26"/>
    </row>
    <row r="397" spans="10:10" x14ac:dyDescent="0.25">
      <c r="J397" s="26"/>
    </row>
    <row r="398" spans="10:10" x14ac:dyDescent="0.25">
      <c r="J398" s="26"/>
    </row>
    <row r="399" spans="10:10" x14ac:dyDescent="0.25">
      <c r="J399" s="26"/>
    </row>
    <row r="400" spans="10:10" x14ac:dyDescent="0.25">
      <c r="J400" s="26"/>
    </row>
    <row r="401" spans="10:10" x14ac:dyDescent="0.25">
      <c r="J401" s="26"/>
    </row>
    <row r="402" spans="10:10" x14ac:dyDescent="0.25">
      <c r="J402" s="26"/>
    </row>
    <row r="403" spans="10:10" x14ac:dyDescent="0.25">
      <c r="J403" s="26"/>
    </row>
    <row r="404" spans="10:10" x14ac:dyDescent="0.25">
      <c r="J404" s="26"/>
    </row>
    <row r="405" spans="10:10" x14ac:dyDescent="0.25">
      <c r="J405" s="26"/>
    </row>
    <row r="406" spans="10:10" x14ac:dyDescent="0.25">
      <c r="J406" s="26"/>
    </row>
    <row r="407" spans="10:10" x14ac:dyDescent="0.25">
      <c r="J407" s="26"/>
    </row>
    <row r="408" spans="10:10" x14ac:dyDescent="0.25">
      <c r="J408" s="26"/>
    </row>
    <row r="409" spans="10:10" x14ac:dyDescent="0.25">
      <c r="J409" s="26"/>
    </row>
    <row r="410" spans="10:10" x14ac:dyDescent="0.25">
      <c r="J410" s="26"/>
    </row>
    <row r="411" spans="10:10" x14ac:dyDescent="0.25">
      <c r="J411" s="26"/>
    </row>
    <row r="412" spans="10:10" x14ac:dyDescent="0.25">
      <c r="J412" s="26"/>
    </row>
    <row r="413" spans="10:10" x14ac:dyDescent="0.25">
      <c r="J413" s="26"/>
    </row>
    <row r="414" spans="10:10" x14ac:dyDescent="0.25">
      <c r="J414" s="26"/>
    </row>
    <row r="415" spans="10:10" x14ac:dyDescent="0.25">
      <c r="J415" s="26"/>
    </row>
    <row r="416" spans="10:10" x14ac:dyDescent="0.25">
      <c r="J416" s="26"/>
    </row>
    <row r="417" spans="10:10" x14ac:dyDescent="0.25">
      <c r="J417" s="26"/>
    </row>
    <row r="418" spans="10:10" x14ac:dyDescent="0.25">
      <c r="J418" s="26"/>
    </row>
    <row r="419" spans="10:10" x14ac:dyDescent="0.25">
      <c r="J419" s="26"/>
    </row>
    <row r="420" spans="10:10" x14ac:dyDescent="0.25">
      <c r="J420" s="26"/>
    </row>
    <row r="421" spans="10:10" x14ac:dyDescent="0.25">
      <c r="J421" s="26"/>
    </row>
    <row r="422" spans="10:10" x14ac:dyDescent="0.25">
      <c r="J422" s="26"/>
    </row>
    <row r="423" spans="10:10" x14ac:dyDescent="0.25">
      <c r="J423" s="26"/>
    </row>
    <row r="424" spans="10:10" x14ac:dyDescent="0.25">
      <c r="J424" s="26"/>
    </row>
    <row r="425" spans="10:10" x14ac:dyDescent="0.25">
      <c r="J425" s="26"/>
    </row>
    <row r="426" spans="10:10" x14ac:dyDescent="0.25">
      <c r="J426" s="26"/>
    </row>
    <row r="427" spans="10:10" x14ac:dyDescent="0.25">
      <c r="J427" s="26"/>
    </row>
    <row r="428" spans="10:10" x14ac:dyDescent="0.25">
      <c r="J428" s="26"/>
    </row>
    <row r="429" spans="10:10" x14ac:dyDescent="0.25">
      <c r="J429" s="26"/>
    </row>
    <row r="430" spans="10:10" x14ac:dyDescent="0.25">
      <c r="J430" s="26"/>
    </row>
    <row r="431" spans="10:10" x14ac:dyDescent="0.25">
      <c r="J431" s="26"/>
    </row>
    <row r="432" spans="10:10" x14ac:dyDescent="0.25">
      <c r="J432" s="26"/>
    </row>
    <row r="433" spans="10:10" x14ac:dyDescent="0.25">
      <c r="J433" s="26"/>
    </row>
    <row r="434" spans="10:10" x14ac:dyDescent="0.25">
      <c r="J434" s="26"/>
    </row>
    <row r="435" spans="10:10" x14ac:dyDescent="0.25">
      <c r="J435" s="26"/>
    </row>
    <row r="436" spans="10:10" x14ac:dyDescent="0.25">
      <c r="J436" s="26"/>
    </row>
    <row r="437" spans="10:10" x14ac:dyDescent="0.25">
      <c r="J437" s="26"/>
    </row>
    <row r="438" spans="10:10" x14ac:dyDescent="0.25">
      <c r="J438" s="26"/>
    </row>
    <row r="439" spans="10:10" x14ac:dyDescent="0.25">
      <c r="J439" s="26"/>
    </row>
    <row r="440" spans="10:10" x14ac:dyDescent="0.25">
      <c r="J440" s="26"/>
    </row>
    <row r="441" spans="10:10" x14ac:dyDescent="0.25">
      <c r="J441" s="26"/>
    </row>
    <row r="442" spans="10:10" x14ac:dyDescent="0.25">
      <c r="J442" s="26"/>
    </row>
    <row r="443" spans="10:10" x14ac:dyDescent="0.25">
      <c r="J443" s="26"/>
    </row>
    <row r="444" spans="10:10" x14ac:dyDescent="0.25">
      <c r="J444" s="26"/>
    </row>
    <row r="445" spans="10:10" x14ac:dyDescent="0.25">
      <c r="J445" s="26"/>
    </row>
    <row r="446" spans="10:10" x14ac:dyDescent="0.25">
      <c r="J446" s="26"/>
    </row>
    <row r="447" spans="10:10" x14ac:dyDescent="0.25">
      <c r="J447" s="26"/>
    </row>
    <row r="448" spans="10:10" x14ac:dyDescent="0.25">
      <c r="J448" s="26"/>
    </row>
    <row r="449" spans="10:10" x14ac:dyDescent="0.25">
      <c r="J449" s="26"/>
    </row>
    <row r="450" spans="10:10" x14ac:dyDescent="0.25">
      <c r="J450" s="26"/>
    </row>
    <row r="451" spans="10:10" x14ac:dyDescent="0.25">
      <c r="J451" s="26"/>
    </row>
    <row r="452" spans="10:10" x14ac:dyDescent="0.25">
      <c r="J452" s="26"/>
    </row>
    <row r="453" spans="10:10" x14ac:dyDescent="0.25">
      <c r="J453" s="26"/>
    </row>
    <row r="454" spans="10:10" x14ac:dyDescent="0.25">
      <c r="J454" s="26"/>
    </row>
    <row r="455" spans="10:10" x14ac:dyDescent="0.25">
      <c r="J455" s="26"/>
    </row>
    <row r="456" spans="10:10" x14ac:dyDescent="0.25">
      <c r="J456" s="26"/>
    </row>
    <row r="457" spans="10:10" x14ac:dyDescent="0.25">
      <c r="J457" s="26"/>
    </row>
    <row r="458" spans="10:10" x14ac:dyDescent="0.25">
      <c r="J458" s="26"/>
    </row>
    <row r="459" spans="10:10" x14ac:dyDescent="0.25">
      <c r="J459" s="26"/>
    </row>
    <row r="460" spans="10:10" x14ac:dyDescent="0.25">
      <c r="J460" s="26"/>
    </row>
    <row r="461" spans="10:10" x14ac:dyDescent="0.25">
      <c r="J461" s="26"/>
    </row>
    <row r="462" spans="10:10" x14ac:dyDescent="0.25">
      <c r="J462" s="26"/>
    </row>
    <row r="463" spans="10:10" x14ac:dyDescent="0.25">
      <c r="J463" s="26"/>
    </row>
    <row r="464" spans="10:10" x14ac:dyDescent="0.25">
      <c r="J464" s="26"/>
    </row>
    <row r="465" spans="10:10" x14ac:dyDescent="0.25">
      <c r="J465" s="26"/>
    </row>
    <row r="466" spans="10:10" x14ac:dyDescent="0.25">
      <c r="J466" s="26"/>
    </row>
    <row r="467" spans="10:10" x14ac:dyDescent="0.25">
      <c r="J467" s="26"/>
    </row>
    <row r="468" spans="10:10" x14ac:dyDescent="0.25">
      <c r="J468" s="26"/>
    </row>
    <row r="469" spans="10:10" x14ac:dyDescent="0.25">
      <c r="J469" s="26"/>
    </row>
    <row r="470" spans="10:10" x14ac:dyDescent="0.25">
      <c r="J470" s="26"/>
    </row>
    <row r="471" spans="10:10" x14ac:dyDescent="0.25">
      <c r="J471" s="26"/>
    </row>
    <row r="472" spans="10:10" x14ac:dyDescent="0.25">
      <c r="J472" s="26"/>
    </row>
    <row r="473" spans="10:10" x14ac:dyDescent="0.25">
      <c r="J473" s="26"/>
    </row>
    <row r="474" spans="10:10" x14ac:dyDescent="0.25">
      <c r="J474" s="26"/>
    </row>
    <row r="475" spans="10:10" x14ac:dyDescent="0.25">
      <c r="J475" s="26"/>
    </row>
    <row r="476" spans="10:10" x14ac:dyDescent="0.25">
      <c r="J476" s="26"/>
    </row>
    <row r="477" spans="10:10" x14ac:dyDescent="0.25">
      <c r="J477" s="26"/>
    </row>
    <row r="478" spans="10:10" x14ac:dyDescent="0.25">
      <c r="J478" s="26"/>
    </row>
    <row r="479" spans="10:10" x14ac:dyDescent="0.25">
      <c r="J479" s="26"/>
    </row>
    <row r="480" spans="10:10" x14ac:dyDescent="0.25">
      <c r="J480" s="26"/>
    </row>
    <row r="481" spans="10:10" x14ac:dyDescent="0.25">
      <c r="J481" s="26"/>
    </row>
    <row r="482" spans="10:10" x14ac:dyDescent="0.25">
      <c r="J482" s="26"/>
    </row>
    <row r="483" spans="10:10" x14ac:dyDescent="0.25">
      <c r="J483" s="26"/>
    </row>
    <row r="484" spans="10:10" x14ac:dyDescent="0.25">
      <c r="J484" s="26"/>
    </row>
    <row r="485" spans="10:10" x14ac:dyDescent="0.25">
      <c r="J485" s="26"/>
    </row>
    <row r="486" spans="10:10" x14ac:dyDescent="0.25">
      <c r="J486" s="26"/>
    </row>
    <row r="487" spans="10:10" x14ac:dyDescent="0.25">
      <c r="J487" s="26"/>
    </row>
    <row r="488" spans="10:10" x14ac:dyDescent="0.25">
      <c r="J488" s="26"/>
    </row>
    <row r="489" spans="10:10" x14ac:dyDescent="0.25">
      <c r="J489" s="26"/>
    </row>
    <row r="490" spans="10:10" x14ac:dyDescent="0.25">
      <c r="J490" s="26"/>
    </row>
    <row r="491" spans="10:10" x14ac:dyDescent="0.25">
      <c r="J491" s="26"/>
    </row>
    <row r="492" spans="10:10" x14ac:dyDescent="0.25">
      <c r="J492" s="26"/>
    </row>
    <row r="493" spans="10:10" x14ac:dyDescent="0.25">
      <c r="J493" s="26"/>
    </row>
    <row r="494" spans="10:10" x14ac:dyDescent="0.25">
      <c r="J494" s="26"/>
    </row>
    <row r="495" spans="10:10" x14ac:dyDescent="0.25">
      <c r="J495" s="26"/>
    </row>
    <row r="496" spans="10:10" x14ac:dyDescent="0.25">
      <c r="J496" s="26"/>
    </row>
    <row r="497" spans="10:10" x14ac:dyDescent="0.25">
      <c r="J497" s="26"/>
    </row>
    <row r="498" spans="10:10" x14ac:dyDescent="0.25">
      <c r="J498" s="26"/>
    </row>
    <row r="499" spans="10:10" x14ac:dyDescent="0.25">
      <c r="J499" s="26"/>
    </row>
    <row r="500" spans="10:10" x14ac:dyDescent="0.25">
      <c r="J500" s="26"/>
    </row>
    <row r="501" spans="10:10" x14ac:dyDescent="0.25">
      <c r="J501" s="26"/>
    </row>
    <row r="502" spans="10:10" x14ac:dyDescent="0.25">
      <c r="J502" s="26"/>
    </row>
    <row r="503" spans="10:10" x14ac:dyDescent="0.25">
      <c r="J503" s="26"/>
    </row>
    <row r="504" spans="10:10" x14ac:dyDescent="0.25">
      <c r="J504" s="26"/>
    </row>
    <row r="505" spans="10:10" x14ac:dyDescent="0.25">
      <c r="J505" s="26"/>
    </row>
    <row r="506" spans="10:10" x14ac:dyDescent="0.25">
      <c r="J506" s="26"/>
    </row>
    <row r="507" spans="10:10" x14ac:dyDescent="0.25">
      <c r="J507" s="26"/>
    </row>
    <row r="508" spans="10:10" x14ac:dyDescent="0.25">
      <c r="J508" s="26"/>
    </row>
    <row r="509" spans="10:10" x14ac:dyDescent="0.25">
      <c r="J509" s="26"/>
    </row>
    <row r="510" spans="10:10" x14ac:dyDescent="0.25">
      <c r="J510" s="26"/>
    </row>
    <row r="511" spans="10:10" x14ac:dyDescent="0.25">
      <c r="J511" s="26"/>
    </row>
    <row r="512" spans="10:10" x14ac:dyDescent="0.25">
      <c r="J512" s="26"/>
    </row>
    <row r="513" spans="10:10" x14ac:dyDescent="0.25">
      <c r="J513" s="26"/>
    </row>
    <row r="514" spans="10:10" x14ac:dyDescent="0.25">
      <c r="J514" s="26"/>
    </row>
    <row r="515" spans="10:10" x14ac:dyDescent="0.25">
      <c r="J515" s="26"/>
    </row>
    <row r="516" spans="10:10" x14ac:dyDescent="0.25">
      <c r="J516" s="26"/>
    </row>
    <row r="517" spans="10:10" x14ac:dyDescent="0.25">
      <c r="J517" s="26"/>
    </row>
    <row r="518" spans="10:10" x14ac:dyDescent="0.25">
      <c r="J518" s="26"/>
    </row>
    <row r="519" spans="10:10" x14ac:dyDescent="0.25">
      <c r="J519" s="26"/>
    </row>
    <row r="520" spans="10:10" x14ac:dyDescent="0.25">
      <c r="J520" s="26"/>
    </row>
    <row r="521" spans="10:10" x14ac:dyDescent="0.25">
      <c r="J521" s="26"/>
    </row>
    <row r="522" spans="10:10" x14ac:dyDescent="0.25">
      <c r="J522" s="26"/>
    </row>
    <row r="523" spans="10:10" x14ac:dyDescent="0.25">
      <c r="J523" s="26"/>
    </row>
    <row r="524" spans="10:10" x14ac:dyDescent="0.25">
      <c r="J524" s="26"/>
    </row>
    <row r="525" spans="10:10" x14ac:dyDescent="0.25">
      <c r="J525" s="26"/>
    </row>
    <row r="526" spans="10:10" x14ac:dyDescent="0.25">
      <c r="J526" s="26"/>
    </row>
    <row r="527" spans="10:10" x14ac:dyDescent="0.25">
      <c r="J527" s="26"/>
    </row>
    <row r="528" spans="10:10" x14ac:dyDescent="0.25">
      <c r="J528" s="26"/>
    </row>
    <row r="529" spans="10:10" x14ac:dyDescent="0.25">
      <c r="J529" s="26"/>
    </row>
    <row r="530" spans="10:10" x14ac:dyDescent="0.25">
      <c r="J530" s="26"/>
    </row>
    <row r="531" spans="10:10" x14ac:dyDescent="0.25">
      <c r="J531" s="26"/>
    </row>
    <row r="532" spans="10:10" x14ac:dyDescent="0.25">
      <c r="J532" s="26"/>
    </row>
    <row r="533" spans="10:10" x14ac:dyDescent="0.25">
      <c r="J533" s="26"/>
    </row>
    <row r="534" spans="10:10" x14ac:dyDescent="0.25">
      <c r="J534" s="26"/>
    </row>
    <row r="535" spans="10:10" x14ac:dyDescent="0.25">
      <c r="J535" s="26"/>
    </row>
    <row r="536" spans="10:10" x14ac:dyDescent="0.25">
      <c r="J536" s="26"/>
    </row>
    <row r="537" spans="10:10" x14ac:dyDescent="0.25">
      <c r="J537" s="26"/>
    </row>
    <row r="538" spans="10:10" x14ac:dyDescent="0.25">
      <c r="J538" s="26"/>
    </row>
    <row r="539" spans="10:10" x14ac:dyDescent="0.25">
      <c r="J539" s="26"/>
    </row>
    <row r="540" spans="10:10" x14ac:dyDescent="0.25">
      <c r="J540" s="26"/>
    </row>
    <row r="541" spans="10:10" x14ac:dyDescent="0.25">
      <c r="J541" s="26"/>
    </row>
    <row r="542" spans="10:10" x14ac:dyDescent="0.25">
      <c r="J542" s="26"/>
    </row>
    <row r="543" spans="10:10" x14ac:dyDescent="0.25">
      <c r="J543" s="26"/>
    </row>
    <row r="544" spans="10:10" x14ac:dyDescent="0.25">
      <c r="J544" s="26"/>
    </row>
    <row r="545" spans="10:10" x14ac:dyDescent="0.25">
      <c r="J545" s="26"/>
    </row>
    <row r="546" spans="10:10" x14ac:dyDescent="0.25">
      <c r="J546" s="26"/>
    </row>
    <row r="547" spans="10:10" x14ac:dyDescent="0.25">
      <c r="J547" s="26"/>
    </row>
    <row r="548" spans="10:10" x14ac:dyDescent="0.25">
      <c r="J548" s="26"/>
    </row>
    <row r="549" spans="10:10" x14ac:dyDescent="0.25">
      <c r="J549" s="26"/>
    </row>
    <row r="550" spans="10:10" x14ac:dyDescent="0.25">
      <c r="J550" s="26"/>
    </row>
    <row r="551" spans="10:10" x14ac:dyDescent="0.25">
      <c r="J551" s="26"/>
    </row>
    <row r="552" spans="10:10" x14ac:dyDescent="0.25">
      <c r="J552" s="26"/>
    </row>
    <row r="553" spans="10:10" x14ac:dyDescent="0.25">
      <c r="J553" s="26"/>
    </row>
    <row r="554" spans="10:10" x14ac:dyDescent="0.25">
      <c r="J554" s="26"/>
    </row>
    <row r="555" spans="10:10" x14ac:dyDescent="0.25">
      <c r="J555" s="26"/>
    </row>
    <row r="556" spans="10:10" x14ac:dyDescent="0.25">
      <c r="J556" s="26"/>
    </row>
    <row r="557" spans="10:10" x14ac:dyDescent="0.25">
      <c r="J557" s="26"/>
    </row>
    <row r="558" spans="10:10" x14ac:dyDescent="0.25">
      <c r="J558" s="26"/>
    </row>
    <row r="559" spans="10:10" x14ac:dyDescent="0.25">
      <c r="J559" s="26"/>
    </row>
    <row r="560" spans="10:10" x14ac:dyDescent="0.25">
      <c r="J560" s="26"/>
    </row>
    <row r="561" spans="10:10" x14ac:dyDescent="0.25">
      <c r="J561" s="26"/>
    </row>
    <row r="562" spans="10:10" x14ac:dyDescent="0.25">
      <c r="J562" s="26"/>
    </row>
    <row r="563" spans="10:10" x14ac:dyDescent="0.25">
      <c r="J563" s="26"/>
    </row>
    <row r="564" spans="10:10" x14ac:dyDescent="0.25">
      <c r="J564" s="26"/>
    </row>
    <row r="565" spans="10:10" x14ac:dyDescent="0.25">
      <c r="J565" s="26"/>
    </row>
    <row r="566" spans="10:10" x14ac:dyDescent="0.25">
      <c r="J566" s="26"/>
    </row>
    <row r="567" spans="10:10" x14ac:dyDescent="0.25">
      <c r="J567" s="26"/>
    </row>
    <row r="568" spans="10:10" x14ac:dyDescent="0.25">
      <c r="J568" s="26"/>
    </row>
    <row r="569" spans="10:10" x14ac:dyDescent="0.25">
      <c r="J569" s="26"/>
    </row>
    <row r="570" spans="10:10" x14ac:dyDescent="0.25">
      <c r="J570" s="26"/>
    </row>
    <row r="571" spans="10:10" x14ac:dyDescent="0.25">
      <c r="J571" s="26"/>
    </row>
    <row r="572" spans="10:10" x14ac:dyDescent="0.25">
      <c r="J572" s="26"/>
    </row>
    <row r="573" spans="10:10" x14ac:dyDescent="0.25">
      <c r="J573" s="26"/>
    </row>
    <row r="574" spans="10:10" x14ac:dyDescent="0.25">
      <c r="J574" s="26"/>
    </row>
    <row r="575" spans="10:10" x14ac:dyDescent="0.25">
      <c r="J575" s="26"/>
    </row>
    <row r="576" spans="10:10" x14ac:dyDescent="0.25">
      <c r="J576" s="26"/>
    </row>
    <row r="577" spans="10:10" x14ac:dyDescent="0.25">
      <c r="J577" s="26"/>
    </row>
    <row r="578" spans="10:10" x14ac:dyDescent="0.25">
      <c r="J578" s="26"/>
    </row>
    <row r="579" spans="10:10" x14ac:dyDescent="0.25">
      <c r="J579" s="26"/>
    </row>
    <row r="580" spans="10:10" x14ac:dyDescent="0.25">
      <c r="J580" s="26"/>
    </row>
    <row r="581" spans="10:10" x14ac:dyDescent="0.25">
      <c r="J581" s="26"/>
    </row>
    <row r="582" spans="10:10" x14ac:dyDescent="0.25">
      <c r="J582" s="26"/>
    </row>
    <row r="583" spans="10:10" x14ac:dyDescent="0.25">
      <c r="J583" s="26"/>
    </row>
    <row r="584" spans="10:10" x14ac:dyDescent="0.25">
      <c r="J584" s="26"/>
    </row>
    <row r="585" spans="10:10" x14ac:dyDescent="0.25">
      <c r="J585" s="26"/>
    </row>
    <row r="586" spans="10:10" x14ac:dyDescent="0.25">
      <c r="J586" s="26"/>
    </row>
    <row r="587" spans="10:10" x14ac:dyDescent="0.25">
      <c r="J587" s="26"/>
    </row>
    <row r="588" spans="10:10" x14ac:dyDescent="0.25">
      <c r="J588" s="26"/>
    </row>
    <row r="589" spans="10:10" x14ac:dyDescent="0.25">
      <c r="J589" s="26"/>
    </row>
    <row r="590" spans="10:10" x14ac:dyDescent="0.25">
      <c r="J590" s="26"/>
    </row>
    <row r="591" spans="10:10" x14ac:dyDescent="0.25">
      <c r="J591" s="26"/>
    </row>
    <row r="592" spans="10:10" x14ac:dyDescent="0.25">
      <c r="J592" s="26"/>
    </row>
    <row r="593" spans="10:10" x14ac:dyDescent="0.25">
      <c r="J593" s="26"/>
    </row>
    <row r="594" spans="10:10" x14ac:dyDescent="0.25">
      <c r="J594" s="26"/>
    </row>
    <row r="595" spans="10:10" x14ac:dyDescent="0.25">
      <c r="J595" s="26"/>
    </row>
    <row r="596" spans="10:10" x14ac:dyDescent="0.25">
      <c r="J596" s="26"/>
    </row>
    <row r="597" spans="10:10" x14ac:dyDescent="0.25">
      <c r="J597" s="26"/>
    </row>
    <row r="598" spans="10:10" x14ac:dyDescent="0.25">
      <c r="J598" s="26"/>
    </row>
    <row r="599" spans="10:10" x14ac:dyDescent="0.25">
      <c r="J599" s="26"/>
    </row>
    <row r="600" spans="10:10" x14ac:dyDescent="0.25">
      <c r="J600" s="26"/>
    </row>
    <row r="601" spans="10:10" x14ac:dyDescent="0.25">
      <c r="J601" s="26"/>
    </row>
    <row r="602" spans="10:10" x14ac:dyDescent="0.25">
      <c r="J602" s="26"/>
    </row>
    <row r="603" spans="10:10" x14ac:dyDescent="0.25">
      <c r="J603" s="26"/>
    </row>
    <row r="604" spans="10:10" x14ac:dyDescent="0.25">
      <c r="J604" s="26"/>
    </row>
    <row r="605" spans="10:10" x14ac:dyDescent="0.25">
      <c r="J605" s="26"/>
    </row>
    <row r="606" spans="10:10" x14ac:dyDescent="0.25">
      <c r="J606" s="26"/>
    </row>
    <row r="607" spans="10:10" x14ac:dyDescent="0.25">
      <c r="J607" s="26"/>
    </row>
    <row r="608" spans="10:10" x14ac:dyDescent="0.25">
      <c r="J608" s="26"/>
    </row>
    <row r="609" spans="10:10" x14ac:dyDescent="0.25">
      <c r="J609" s="26"/>
    </row>
    <row r="610" spans="10:10" x14ac:dyDescent="0.25">
      <c r="J610" s="26"/>
    </row>
    <row r="611" spans="10:10" x14ac:dyDescent="0.25">
      <c r="J611" s="26"/>
    </row>
    <row r="612" spans="10:10" x14ac:dyDescent="0.25">
      <c r="J612" s="26"/>
    </row>
    <row r="613" spans="10:10" x14ac:dyDescent="0.25">
      <c r="J613" s="26"/>
    </row>
    <row r="614" spans="10:10" x14ac:dyDescent="0.25">
      <c r="J614" s="26"/>
    </row>
    <row r="615" spans="10:10" x14ac:dyDescent="0.25">
      <c r="J615" s="26"/>
    </row>
    <row r="616" spans="10:10" x14ac:dyDescent="0.25">
      <c r="J616" s="26"/>
    </row>
    <row r="617" spans="10:10" x14ac:dyDescent="0.25">
      <c r="J617" s="26"/>
    </row>
    <row r="618" spans="10:10" x14ac:dyDescent="0.25">
      <c r="J618" s="26"/>
    </row>
    <row r="619" spans="10:10" x14ac:dyDescent="0.25">
      <c r="J619" s="26"/>
    </row>
    <row r="620" spans="10:10" x14ac:dyDescent="0.25">
      <c r="J620" s="26"/>
    </row>
    <row r="621" spans="10:10" x14ac:dyDescent="0.25">
      <c r="J621" s="26"/>
    </row>
    <row r="622" spans="10:10" x14ac:dyDescent="0.25">
      <c r="J622" s="26"/>
    </row>
    <row r="623" spans="10:10" x14ac:dyDescent="0.25">
      <c r="J623" s="26"/>
    </row>
    <row r="624" spans="10:10" x14ac:dyDescent="0.25">
      <c r="J624" s="26"/>
    </row>
    <row r="625" spans="10:10" x14ac:dyDescent="0.25">
      <c r="J625" s="26"/>
    </row>
    <row r="626" spans="10:10" x14ac:dyDescent="0.25">
      <c r="J626" s="26"/>
    </row>
    <row r="627" spans="10:10" x14ac:dyDescent="0.25">
      <c r="J627" s="26"/>
    </row>
    <row r="628" spans="10:10" x14ac:dyDescent="0.25">
      <c r="J628" s="26"/>
    </row>
    <row r="629" spans="10:10" x14ac:dyDescent="0.25">
      <c r="J629" s="26"/>
    </row>
    <row r="630" spans="10:10" x14ac:dyDescent="0.25">
      <c r="J630" s="26"/>
    </row>
    <row r="631" spans="10:10" x14ac:dyDescent="0.25">
      <c r="J631" s="26"/>
    </row>
    <row r="632" spans="10:10" x14ac:dyDescent="0.25">
      <c r="J632" s="26"/>
    </row>
    <row r="633" spans="10:10" x14ac:dyDescent="0.25">
      <c r="J633" s="26"/>
    </row>
    <row r="634" spans="10:10" x14ac:dyDescent="0.25">
      <c r="J634" s="26"/>
    </row>
    <row r="635" spans="10:10" x14ac:dyDescent="0.25">
      <c r="J635" s="26"/>
    </row>
    <row r="636" spans="10:10" x14ac:dyDescent="0.25">
      <c r="J636" s="26"/>
    </row>
    <row r="637" spans="10:10" x14ac:dyDescent="0.25">
      <c r="J637" s="26"/>
    </row>
    <row r="638" spans="10:10" x14ac:dyDescent="0.25">
      <c r="J638" s="26"/>
    </row>
    <row r="639" spans="10:10" x14ac:dyDescent="0.25">
      <c r="J639" s="26"/>
    </row>
    <row r="640" spans="10:10" x14ac:dyDescent="0.25">
      <c r="J640" s="26"/>
    </row>
    <row r="641" spans="10:10" x14ac:dyDescent="0.25">
      <c r="J641" s="26"/>
    </row>
    <row r="642" spans="10:10" x14ac:dyDescent="0.25">
      <c r="J642" s="26"/>
    </row>
    <row r="643" spans="10:10" x14ac:dyDescent="0.25">
      <c r="J643" s="26"/>
    </row>
    <row r="644" spans="10:10" x14ac:dyDescent="0.25">
      <c r="J644" s="26"/>
    </row>
    <row r="645" spans="10:10" x14ac:dyDescent="0.25">
      <c r="J645" s="26"/>
    </row>
    <row r="646" spans="10:10" x14ac:dyDescent="0.25">
      <c r="J646" s="26"/>
    </row>
    <row r="647" spans="10:10" x14ac:dyDescent="0.25">
      <c r="J647" s="26"/>
    </row>
    <row r="648" spans="10:10" x14ac:dyDescent="0.25">
      <c r="J648" s="26"/>
    </row>
    <row r="649" spans="10:10" x14ac:dyDescent="0.25">
      <c r="J649" s="26"/>
    </row>
    <row r="650" spans="10:10" x14ac:dyDescent="0.25">
      <c r="J650" s="26"/>
    </row>
    <row r="651" spans="10:10" x14ac:dyDescent="0.25">
      <c r="J651" s="26"/>
    </row>
    <row r="652" spans="10:10" x14ac:dyDescent="0.25">
      <c r="J652" s="26"/>
    </row>
    <row r="653" spans="10:10" x14ac:dyDescent="0.25">
      <c r="J653" s="26"/>
    </row>
    <row r="654" spans="10:10" x14ac:dyDescent="0.25">
      <c r="J654" s="26"/>
    </row>
    <row r="655" spans="10:10" x14ac:dyDescent="0.25">
      <c r="J655" s="26"/>
    </row>
    <row r="656" spans="10:10" x14ac:dyDescent="0.25">
      <c r="J656" s="26"/>
    </row>
    <row r="657" spans="10:10" x14ac:dyDescent="0.25">
      <c r="J657" s="26"/>
    </row>
    <row r="658" spans="10:10" x14ac:dyDescent="0.25">
      <c r="J658" s="26"/>
    </row>
    <row r="659" spans="10:10" x14ac:dyDescent="0.25">
      <c r="J659" s="26"/>
    </row>
    <row r="660" spans="10:10" x14ac:dyDescent="0.25">
      <c r="J660" s="26"/>
    </row>
    <row r="661" spans="10:10" x14ac:dyDescent="0.25">
      <c r="J661" s="26"/>
    </row>
    <row r="662" spans="10:10" x14ac:dyDescent="0.25">
      <c r="J662" s="26"/>
    </row>
    <row r="663" spans="10:10" x14ac:dyDescent="0.25">
      <c r="J663" s="26"/>
    </row>
    <row r="664" spans="10:10" x14ac:dyDescent="0.25">
      <c r="J664" s="26"/>
    </row>
    <row r="665" spans="10:10" x14ac:dyDescent="0.25">
      <c r="J665" s="26"/>
    </row>
    <row r="666" spans="10:10" x14ac:dyDescent="0.25">
      <c r="J666" s="26"/>
    </row>
    <row r="667" spans="10:10" x14ac:dyDescent="0.25">
      <c r="J667" s="26"/>
    </row>
    <row r="668" spans="10:10" x14ac:dyDescent="0.25">
      <c r="J668" s="26"/>
    </row>
    <row r="669" spans="10:10" x14ac:dyDescent="0.25">
      <c r="J669" s="26"/>
    </row>
    <row r="670" spans="10:10" x14ac:dyDescent="0.25">
      <c r="J670" s="26"/>
    </row>
    <row r="671" spans="10:10" x14ac:dyDescent="0.25">
      <c r="J671" s="26"/>
    </row>
    <row r="672" spans="10:10" x14ac:dyDescent="0.25">
      <c r="J672" s="26"/>
    </row>
    <row r="673" spans="10:10" x14ac:dyDescent="0.25">
      <c r="J673" s="26"/>
    </row>
    <row r="674" spans="10:10" x14ac:dyDescent="0.25">
      <c r="J674" s="26"/>
    </row>
    <row r="675" spans="10:10" x14ac:dyDescent="0.25">
      <c r="J675" s="26"/>
    </row>
    <row r="676" spans="10:10" x14ac:dyDescent="0.25">
      <c r="J676" s="26"/>
    </row>
    <row r="677" spans="10:10" x14ac:dyDescent="0.25">
      <c r="J677" s="26"/>
    </row>
    <row r="678" spans="10:10" x14ac:dyDescent="0.25">
      <c r="J678" s="26"/>
    </row>
    <row r="679" spans="10:10" x14ac:dyDescent="0.25">
      <c r="J679" s="26"/>
    </row>
    <row r="680" spans="10:10" x14ac:dyDescent="0.25">
      <c r="J680" s="26"/>
    </row>
  </sheetData>
  <mergeCells count="123">
    <mergeCell ref="A257:K257"/>
    <mergeCell ref="A247:L247"/>
    <mergeCell ref="A251:J251"/>
    <mergeCell ref="A253:J253"/>
    <mergeCell ref="A255:J255"/>
    <mergeCell ref="A256:J256"/>
    <mergeCell ref="A237:J237"/>
    <mergeCell ref="A241:J241"/>
    <mergeCell ref="A243:J243"/>
    <mergeCell ref="A244:J244"/>
    <mergeCell ref="A246:L246"/>
    <mergeCell ref="A228:J228"/>
    <mergeCell ref="B229:B230"/>
    <mergeCell ref="C229:C230"/>
    <mergeCell ref="A231:J231"/>
    <mergeCell ref="A233:J233"/>
    <mergeCell ref="A206:J206"/>
    <mergeCell ref="A208:J208"/>
    <mergeCell ref="A219:J219"/>
    <mergeCell ref="A223:J223"/>
    <mergeCell ref="A226:J226"/>
    <mergeCell ref="A201:J201"/>
    <mergeCell ref="A203:J203"/>
    <mergeCell ref="A204:A205"/>
    <mergeCell ref="B204:B205"/>
    <mergeCell ref="C204:C205"/>
    <mergeCell ref="A195:A196"/>
    <mergeCell ref="B195:B196"/>
    <mergeCell ref="C195:C196"/>
    <mergeCell ref="A197:J197"/>
    <mergeCell ref="A198:A200"/>
    <mergeCell ref="B198:B200"/>
    <mergeCell ref="C198:C200"/>
    <mergeCell ref="A187:J187"/>
    <mergeCell ref="A188:A193"/>
    <mergeCell ref="B188:B193"/>
    <mergeCell ref="C188:C193"/>
    <mergeCell ref="A194:J194"/>
    <mergeCell ref="A182:A183"/>
    <mergeCell ref="B182:B183"/>
    <mergeCell ref="C182:C183"/>
    <mergeCell ref="A184:J184"/>
    <mergeCell ref="A185:A186"/>
    <mergeCell ref="B185:B186"/>
    <mergeCell ref="C185:C186"/>
    <mergeCell ref="A178:J178"/>
    <mergeCell ref="A179:A180"/>
    <mergeCell ref="B179:B180"/>
    <mergeCell ref="C179:C180"/>
    <mergeCell ref="A181:J181"/>
    <mergeCell ref="A170:A173"/>
    <mergeCell ref="B170:B173"/>
    <mergeCell ref="C170:C173"/>
    <mergeCell ref="A174:J174"/>
    <mergeCell ref="A176:J176"/>
    <mergeCell ref="A165:J165"/>
    <mergeCell ref="A166:A168"/>
    <mergeCell ref="B166:B168"/>
    <mergeCell ref="C166:C168"/>
    <mergeCell ref="A169:J169"/>
    <mergeCell ref="A155:M155"/>
    <mergeCell ref="A156:M156"/>
    <mergeCell ref="A159:A164"/>
    <mergeCell ref="B159:B164"/>
    <mergeCell ref="C159:C164"/>
    <mergeCell ref="A152:F152"/>
    <mergeCell ref="G152:I152"/>
    <mergeCell ref="A153:F153"/>
    <mergeCell ref="G153:I153"/>
    <mergeCell ref="C140:C141"/>
    <mergeCell ref="C143:C151"/>
    <mergeCell ref="D140:D141"/>
    <mergeCell ref="D143:D144"/>
    <mergeCell ref="A142:F142"/>
    <mergeCell ref="G142:I142"/>
    <mergeCell ref="A139:F139"/>
    <mergeCell ref="G139:I139"/>
    <mergeCell ref="C136:C138"/>
    <mergeCell ref="D122:D123"/>
    <mergeCell ref="D125:D134"/>
    <mergeCell ref="D136:D138"/>
    <mergeCell ref="A135:F135"/>
    <mergeCell ref="C125:C134"/>
    <mergeCell ref="A124:F124"/>
    <mergeCell ref="G108:I108"/>
    <mergeCell ref="A121:F121"/>
    <mergeCell ref="G121:I121"/>
    <mergeCell ref="D98:D101"/>
    <mergeCell ref="D109:D120"/>
    <mergeCell ref="A108:F108"/>
    <mergeCell ref="G124:I124"/>
    <mergeCell ref="C122:C123"/>
    <mergeCell ref="G135:I135"/>
    <mergeCell ref="A53:F53"/>
    <mergeCell ref="G53:I53"/>
    <mergeCell ref="C54:C56"/>
    <mergeCell ref="D54:D56"/>
    <mergeCell ref="G97:I97"/>
    <mergeCell ref="G69:I69"/>
    <mergeCell ref="C70:C96"/>
    <mergeCell ref="A97:F97"/>
    <mergeCell ref="A70:A71"/>
    <mergeCell ref="B70:B71"/>
    <mergeCell ref="A69:F69"/>
    <mergeCell ref="A54:A55"/>
    <mergeCell ref="B54:B55"/>
    <mergeCell ref="B60:B61"/>
    <mergeCell ref="A60:A61"/>
    <mergeCell ref="A57:F57"/>
    <mergeCell ref="A59:F59"/>
    <mergeCell ref="C60:C68"/>
    <mergeCell ref="D60:D63"/>
    <mergeCell ref="A15:J15"/>
    <mergeCell ref="A16:J16"/>
    <mergeCell ref="D19:D23"/>
    <mergeCell ref="D25:D52"/>
    <mergeCell ref="G24:I24"/>
    <mergeCell ref="C25:C52"/>
    <mergeCell ref="A19:A20"/>
    <mergeCell ref="B19:B20"/>
    <mergeCell ref="C19:C23"/>
    <mergeCell ref="A24:F24"/>
    <mergeCell ref="D13:H13"/>
  </mergeCells>
  <pageMargins left="0.70866141732283472" right="0.70866141732283472" top="0.74803149606299213" bottom="0.74803149606299213" header="0.31496062992125984" footer="0.31496062992125984"/>
  <pageSetup paperSize="9" scale="5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В. Любченко</dc:creator>
  <cp:lastModifiedBy>Юлия В. Исаева</cp:lastModifiedBy>
  <cp:lastPrinted>2021-12-29T06:03:01Z</cp:lastPrinted>
  <dcterms:created xsi:type="dcterms:W3CDTF">2021-11-15T10:10:44Z</dcterms:created>
  <dcterms:modified xsi:type="dcterms:W3CDTF">2022-01-26T09:15:53Z</dcterms:modified>
</cp:coreProperties>
</file>